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70" tabRatio="915" activeTab="0"/>
  </bookViews>
  <sheets>
    <sheet name="TR_A" sheetId="1" r:id="rId1"/>
    <sheet name="OE_A" sheetId="2" r:id="rId2"/>
    <sheet name="SW_A" sheetId="3" r:id="rId3"/>
    <sheet name="EB_A" sheetId="4" r:id="rId4"/>
    <sheet name="PF_A" sheetId="5" r:id="rId5"/>
    <sheet name="SE_A" sheetId="6" r:id="rId6"/>
    <sheet name="PS_A" sheetId="7" r:id="rId7"/>
    <sheet name="DRL_A" sheetId="8" r:id="rId8"/>
    <sheet name="ODE_A" sheetId="9" r:id="rId9"/>
    <sheet name="SW_FTE" sheetId="10" r:id="rId10"/>
    <sheet name="EB_FTE" sheetId="11" r:id="rId11"/>
    <sheet name="PH_A" sheetId="12" r:id="rId12"/>
    <sheet name="Central Supply" sheetId="13" r:id="rId13"/>
  </sheets>
  <definedNames>
    <definedName name="\a">#REF!</definedName>
    <definedName name="\q">#REF!</definedName>
    <definedName name="BK3.049">#REF!</definedName>
    <definedName name="BK3.050">#REF!</definedName>
    <definedName name="BK3.051">#REF!</definedName>
    <definedName name="BK3.052">#REF!</definedName>
    <definedName name="BK3.053">#REF!</definedName>
    <definedName name="BK3.054">#REF!</definedName>
    <definedName name="BK3.055">#REF!</definedName>
    <definedName name="BK3.056">#REF!</definedName>
    <definedName name="BK3.057">#REF!</definedName>
    <definedName name="BK3.058">#REF!</definedName>
    <definedName name="BK3.059">#REF!</definedName>
    <definedName name="BK3.060">#REF!</definedName>
    <definedName name="BK3.061">#REF!</definedName>
    <definedName name="BK3.062">#REF!</definedName>
    <definedName name="BK3.063">#REF!</definedName>
    <definedName name="BK3.064">#REF!</definedName>
    <definedName name="BK3.065">#REF!</definedName>
    <definedName name="BK3.066">#REF!</definedName>
    <definedName name="BK3.067">#REF!</definedName>
    <definedName name="BK3.068">#REF!</definedName>
    <definedName name="BK3.069">#REF!</definedName>
    <definedName name="BK3.070">#REF!</definedName>
    <definedName name="BK3.071">#REF!</definedName>
    <definedName name="BK3.072">#REF!</definedName>
    <definedName name="CCHEADING">#REF!</definedName>
  </definedNames>
  <calcPr fullCalcOnLoad="1"/>
</workbook>
</file>

<file path=xl/sharedStrings.xml><?xml version="1.0" encoding="utf-8"?>
<sst xmlns="http://schemas.openxmlformats.org/spreadsheetml/2006/main" count="448" uniqueCount="171">
  <si>
    <t>BK3.049</t>
  </si>
  <si>
    <t>GROSS</t>
  </si>
  <si>
    <t>PER</t>
  </si>
  <si>
    <t>REVENUE</t>
  </si>
  <si>
    <t>U O M</t>
  </si>
  <si>
    <t>BK3.051</t>
  </si>
  <si>
    <t>OPERATING</t>
  </si>
  <si>
    <t>EXPENSE</t>
  </si>
  <si>
    <t>BK3.053</t>
  </si>
  <si>
    <t>SALARIES</t>
  </si>
  <si>
    <t>BK3.055</t>
  </si>
  <si>
    <t>EMPLOYEE</t>
  </si>
  <si>
    <t>BENEFITS</t>
  </si>
  <si>
    <t>BK3.057</t>
  </si>
  <si>
    <t>PRO</t>
  </si>
  <si>
    <t>FEES</t>
  </si>
  <si>
    <t>BK3.059</t>
  </si>
  <si>
    <t>SUPPLIES</t>
  </si>
  <si>
    <t>BK3.061</t>
  </si>
  <si>
    <t>PURCHASED</t>
  </si>
  <si>
    <t>SERVICES</t>
  </si>
  <si>
    <t>BK3.063</t>
  </si>
  <si>
    <t>DEPRE/RENT</t>
  </si>
  <si>
    <t>LEASE</t>
  </si>
  <si>
    <t>BK3.065</t>
  </si>
  <si>
    <t>OTHER DIR.</t>
  </si>
  <si>
    <t>BK3.067</t>
  </si>
  <si>
    <t>F T E's</t>
  </si>
  <si>
    <t>F T E</t>
  </si>
  <si>
    <t>BK3.069</t>
  </si>
  <si>
    <t>BK3.071</t>
  </si>
  <si>
    <t>PAID</t>
  </si>
  <si>
    <t>HOURS</t>
  </si>
  <si>
    <t>CENTRAL SERVICES (ACCOUNT # 7050)</t>
  </si>
  <si>
    <t>EMPLOYEE BENEFITS /ADJUSTED CASE MIX VALUE UNITS</t>
  </si>
  <si>
    <t>SALARIES &amp; WAGES / FTE</t>
  </si>
  <si>
    <t>EMPLOYEE BENEFITS / FTE</t>
  </si>
  <si>
    <t>PAID HOURS / ADJUSTED CASE MIX VALUE UNITS</t>
  </si>
  <si>
    <t>Page</t>
  </si>
  <si>
    <t>TOTAL REVENUE / ACMVU</t>
  </si>
  <si>
    <t>TOTAL OPERATING EXP /ACMVU</t>
  </si>
  <si>
    <t>SALARIES AND WAGES /ACMVU</t>
  </si>
  <si>
    <t>PROFESSIONAL FEES /ACMVU</t>
  </si>
  <si>
    <t>SUPPLIES EXPENSE /ACMVU</t>
  </si>
  <si>
    <t>PURCHASED SERVICES /ACMVU</t>
  </si>
  <si>
    <t>DEPRECIATION/RENTAL/LEASE / ACMVU</t>
  </si>
  <si>
    <t>OTHER DIRECT EXPENSES /ACMVU</t>
  </si>
  <si>
    <t>LICNO</t>
  </si>
  <si>
    <t>HOSPITAL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</si>
  <si>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</si>
  <si>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</si>
  <si>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</si>
  <si>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</si>
  <si>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</si>
  <si>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</si>
  <si>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</si>
  <si>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</si>
  <si>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</si>
  <si>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</si>
  <si>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</si>
  <si>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</si>
  <si>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</si>
  <si>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</si>
  <si>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</si>
  <si>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</si>
  <si>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</si>
  <si>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</si>
  <si>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</si>
  <si>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Adjusted</t>
  </si>
  <si>
    <t>Case Mix</t>
  </si>
  <si>
    <t>Values</t>
  </si>
  <si>
    <t>TYACVU</t>
  </si>
  <si>
    <t>%</t>
  </si>
  <si>
    <t>CHANGE</t>
  </si>
  <si>
    <t>AUBURN REGIONAL MEDICAL CENTER</t>
  </si>
  <si>
    <t>CAPITAL MEDICAL CENTER</t>
  </si>
  <si>
    <t>CASCADE MEDICAL CENTER</t>
  </si>
  <si>
    <t>CASCADE VALLEY HOSPITAL</t>
  </si>
  <si>
    <t>CENTRAL WASHINGTON HOSPITAL</t>
  </si>
  <si>
    <t>COLUMBIA BASIN HOSPITAL</t>
  </si>
  <si>
    <t>COULEE COMMUNITY HOSPITAL</t>
  </si>
  <si>
    <t>DAYTON GENERAL HOSPITAL</t>
  </si>
  <si>
    <t>DEACONESS MEDICAL CENTER</t>
  </si>
  <si>
    <t>EAST ADAMS RURAL HOSPITAL</t>
  </si>
  <si>
    <t>EVERGREEN HOSPITAL MEDICAL CENTER</t>
  </si>
  <si>
    <t>FERRY COUNTY MEMORIAL HOSPITAL</t>
  </si>
  <si>
    <t>FORKS COMMUNITY HOSPITAL</t>
  </si>
  <si>
    <t>GARFIELD COUNTY MEMORIAL HOSPITAL</t>
  </si>
  <si>
    <t>GOOD SAMARITAN HOSPITAL</t>
  </si>
  <si>
    <t>GRAYS HARBOR COMMUNITY HOSPITAL</t>
  </si>
  <si>
    <t>HARBORVIEW MEDICAL CENTER</t>
  </si>
  <si>
    <t>ISLAND HOSPITAL</t>
  </si>
  <si>
    <t>KENNEWICK GENERAL HOSPITAL</t>
  </si>
  <si>
    <t>KITTITAS VALLEY HOSPITAL</t>
  </si>
  <si>
    <t>KLICKITAT VALLEY HOSPITAL</t>
  </si>
  <si>
    <t>LAKE CHELAN COMMUNITY HOSPITAL</t>
  </si>
  <si>
    <t>LINCOLN HOSPITAL</t>
  </si>
  <si>
    <t>LOURDES MEDICAL CENTER</t>
  </si>
  <si>
    <t>MASON GENERAL HOSPITAL</t>
  </si>
  <si>
    <t>MORTON GENERAL HOSPITAL</t>
  </si>
  <si>
    <t>NEWPORT COMMUNITY HOSPITAL</t>
  </si>
  <si>
    <t>NORTH VALLEY HOSPITAL</t>
  </si>
  <si>
    <t>OCEAN BEACH HOSPITAL</t>
  </si>
  <si>
    <t>ODESSA MEMORIAL HOSPITAL</t>
  </si>
  <si>
    <t>OTHELLO COMMUNITY HOSPITAL</t>
  </si>
  <si>
    <t>OVERLAKE HOSPITAL MEDICAL CENTER</t>
  </si>
  <si>
    <t>PEACEHEALTH SAINT JOHN MEDICAL CENTER</t>
  </si>
  <si>
    <t>PROSSER MEMORIAL HOSPITAL</t>
  </si>
  <si>
    <t>PROVIDENCE CENTRALIA HOSPITAL</t>
  </si>
  <si>
    <t>PROVIDENCE SAINT PETER HOSPITAL</t>
  </si>
  <si>
    <t>SAINT CLARE HOSPITAL</t>
  </si>
  <si>
    <t>SAINT JOSEPH MEDICAL CENTER</t>
  </si>
  <si>
    <t>SAMARITAN HOSPITAL</t>
  </si>
  <si>
    <t>SKYLINE HOSPITAL</t>
  </si>
  <si>
    <t>SOUTHWEST WASHINGTON MEDICAL CENTER</t>
  </si>
  <si>
    <t>SUNNYSIDE COMMUNITY HOSPITAL</t>
  </si>
  <si>
    <t>TACOMA GENERAL ALLENMORE HOSPITAL</t>
  </si>
  <si>
    <t>TRI-STATE MEMORIAL HOSPITAL</t>
  </si>
  <si>
    <t>VALLEY GENERAL HOSPITAL</t>
  </si>
  <si>
    <t>VALLEY HOSPITAL AND MEDICAL CENTER</t>
  </si>
  <si>
    <t>VALLEY MEDICAL CENTER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</si>
  <si>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</si>
  <si>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</si>
  <si>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</si>
  <si>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</si>
  <si>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</si>
  <si>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</si>
  <si>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TOPPENISH COMMUNITY HOSPITAL</t>
  </si>
  <si>
    <t>SNOQUALMIE VALLEY HOSPITAL</t>
  </si>
  <si>
    <t>SKAGIT VALLEY HOSPITAL</t>
  </si>
  <si>
    <t>UNITED GENERAL HOSPITAL</t>
  </si>
  <si>
    <t>DEER PARK HOSPITAL</t>
  </si>
  <si>
    <t>HARRISON MEDICAL CENTER</t>
  </si>
  <si>
    <t>HIGHLINE MEDICAL CENTER</t>
  </si>
  <si>
    <t>JEFFERSON HEALTHCARE HOSPITAL</t>
  </si>
  <si>
    <t>KINDRED HOSPITAL - SEATTLE</t>
  </si>
  <si>
    <t>LEGACY SALMON CREEK HOSPITAL</t>
  </si>
  <si>
    <t>MARK REED HOSPITAL</t>
  </si>
  <si>
    <t>MID VALLEY HOSPITAL</t>
  </si>
  <si>
    <t>NORTHWEST HOSPITAL &amp; MEDICAL CENTER</t>
  </si>
  <si>
    <t>OLYMPIC MEDICAL CENTER</t>
  </si>
  <si>
    <t>PULLMAN REGIONAL HOSPITAL</t>
  </si>
  <si>
    <t>SAINT LUKES REHABILIATION INSTITUTE</t>
  </si>
  <si>
    <t>SEATTLE CANCER CARE ALLIANCE</t>
  </si>
  <si>
    <t>UNIVERSITY OF WASHINGTON MEDICAL CENTER</t>
  </si>
  <si>
    <t>OKANOGAN-DOUGLAS DISTRICT HOSPITAL</t>
  </si>
  <si>
    <t>SWEDISH HEALTH SERVICES</t>
  </si>
  <si>
    <t>BHC FAIRFAX HOSPITAL</t>
  </si>
  <si>
    <t>ENUMCLAW REGIONAL HOSPITAL</t>
  </si>
  <si>
    <t>GROUP HEALTH CENTRAL</t>
  </si>
  <si>
    <t>GROUP HEALTH EASTSIDE</t>
  </si>
  <si>
    <t>LOURDES COUNSELING CENTER</t>
  </si>
  <si>
    <t>MARY BRIDGE CHILDRENS HEALTH CENTER</t>
  </si>
  <si>
    <t>PEACEHEALTH SAINT JOSEPH HOSPITAL</t>
  </si>
  <si>
    <t>PROVIDENCE HOLY FAMILY HOSPITAL</t>
  </si>
  <si>
    <t>PROVIDENCE MOUNT CARMEL HOSPITAL</t>
  </si>
  <si>
    <t>PROVIDENCE REGIONAL MEDICAL CENTER EVERETT</t>
  </si>
  <si>
    <t>PROVIDENCE SACRED HEART MEDICAL CENTER</t>
  </si>
  <si>
    <t>PROVIDENCE SAINT JOSEPHS HOSPITAL</t>
  </si>
  <si>
    <t>PROVIDENCE SAINT MARY MEDICAL CENTER</t>
  </si>
  <si>
    <t>QUINCY VALLEY MEDICAL CENTER</t>
  </si>
  <si>
    <t>REGIONAL HOSP. FOR RESP. &amp; COMPLEX CARE</t>
  </si>
  <si>
    <t>SAINT FRANCIS COMMUNITY HOSPITAL</t>
  </si>
  <si>
    <t>SEATTLE CHILDRENS HOSPITAL</t>
  </si>
  <si>
    <t>SWEDISH MEDICAL CENTER CHERRY HILL</t>
  </si>
  <si>
    <t>WENATCHEE VALLEY MEDICAL CENTER</t>
  </si>
  <si>
    <t>YAKIMA REGIONAL MEDICAL AND CARDIAC CENTER</t>
  </si>
  <si>
    <t>KADLEC REGIONAL MEDICAL CENTER</t>
  </si>
  <si>
    <t>NAVOS</t>
  </si>
  <si>
    <t>SWEDISH EDMONDS</t>
  </si>
  <si>
    <t>SAINT ANTHONY HOSPITAL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</si>
</sst>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#,##0.00000_);\(#,##0.00000\)"/>
    <numFmt numFmtId="166" formatCode="0_)"/>
    <numFmt numFmtId="167" formatCode="General_)"/>
  </numFmts>
  <fonts count="37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  <protection/>
    </xf>
    <xf numFmtId="164" fontId="0" fillId="0" borderId="0" xfId="0" applyNumberFormat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37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3" fontId="2" fillId="0" borderId="0" xfId="0" applyNumberFormat="1" applyFont="1" applyAlignment="1">
      <alignment horizontal="center"/>
    </xf>
    <xf numFmtId="39" fontId="0" fillId="0" borderId="0" xfId="0" applyNumberFormat="1" applyAlignment="1">
      <alignment/>
    </xf>
    <xf numFmtId="37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2" fillId="0" borderId="0" xfId="55">
      <alignment/>
      <protection/>
    </xf>
    <xf numFmtId="39" fontId="2" fillId="0" borderId="0" xfId="55" applyNumberFormat="1">
      <alignment/>
      <protection/>
    </xf>
    <xf numFmtId="37" fontId="2" fillId="0" borderId="0" xfId="55" applyNumberFormat="1">
      <alignment/>
      <protection/>
    </xf>
    <xf numFmtId="37" fontId="2" fillId="0" borderId="0" xfId="0" applyNumberFormat="1" applyFont="1" applyAlignment="1">
      <alignment/>
    </xf>
    <xf numFmtId="166" fontId="3" fillId="0" borderId="0" xfId="0" applyNumberFormat="1" applyFont="1" applyAlignment="1" applyProtection="1">
      <alignment/>
      <protection locked="0"/>
    </xf>
    <xf numFmtId="167" fontId="2" fillId="0" borderId="0" xfId="0" applyNumberFormat="1" applyFont="1" applyAlignment="1" applyProtection="1">
      <alignment horizontal="left"/>
      <protection/>
    </xf>
    <xf numFmtId="37" fontId="2" fillId="0" borderId="0" xfId="56" applyNumberFormat="1" applyFont="1">
      <alignment/>
      <protection/>
    </xf>
    <xf numFmtId="167" fontId="3" fillId="0" borderId="0" xfId="0" applyNumberFormat="1" applyFont="1" applyAlignment="1" applyProtection="1">
      <alignment/>
      <protection locked="0"/>
    </xf>
    <xf numFmtId="167" fontId="2" fillId="0" borderId="0" xfId="0" applyNumberFormat="1" applyFont="1" applyAlignment="1" applyProtection="1" quotePrefix="1">
      <alignment horizontal="left"/>
      <protection/>
    </xf>
    <xf numFmtId="16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 locked="0"/>
    </xf>
    <xf numFmtId="3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EP" xfId="55"/>
    <cellStyle name="Normal_HO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="75" zoomScaleNormal="75" zoomScalePageLayoutView="0" workbookViewId="0" topLeftCell="A1">
      <selection activeCell="E7" sqref="E7:I7"/>
    </sheetView>
  </sheetViews>
  <sheetFormatPr defaultColWidth="9.00390625" defaultRowHeight="12.75"/>
  <cols>
    <col min="1" max="1" width="7.25390625" style="0" customWidth="1"/>
    <col min="2" max="2" width="6.125" style="0" bestFit="1" customWidth="1"/>
    <col min="3" max="3" width="41.875" style="0" bestFit="1" customWidth="1"/>
    <col min="4" max="4" width="9.875" style="0" bestFit="1" customWidth="1"/>
    <col min="5" max="5" width="6.875" style="0" bestFit="1" customWidth="1"/>
    <col min="6" max="6" width="9.875" style="0" bestFit="1" customWidth="1"/>
    <col min="7" max="7" width="10.875" style="0" bestFit="1" customWidth="1"/>
    <col min="8" max="8" width="6.875" style="0" bestFit="1" customWidth="1"/>
    <col min="9" max="9" width="9.875" style="0" bestFit="1" customWidth="1"/>
    <col min="10" max="10" width="2.625" style="0" customWidth="1"/>
    <col min="11" max="11" width="10.125" style="0" bestFit="1" customWidth="1"/>
  </cols>
  <sheetData>
    <row r="1" spans="1:10" ht="12">
      <c r="A1" s="5" t="s">
        <v>0</v>
      </c>
      <c r="B1" s="5"/>
      <c r="C1" s="5"/>
      <c r="D1" s="5"/>
      <c r="E1" s="5"/>
      <c r="F1" s="3"/>
      <c r="G1" s="5"/>
      <c r="H1" s="5"/>
      <c r="I1" s="5"/>
      <c r="J1" s="5"/>
    </row>
    <row r="2" spans="6:11" ht="12">
      <c r="F2" s="1"/>
      <c r="K2" s="2" t="s">
        <v>38</v>
      </c>
    </row>
    <row r="3" spans="4:11" ht="12">
      <c r="D3" s="6"/>
      <c r="F3" s="1"/>
      <c r="K3">
        <v>184</v>
      </c>
    </row>
    <row r="4" spans="1:10" ht="1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0" ht="12">
      <c r="A5" s="3" t="s">
        <v>39</v>
      </c>
      <c r="B5" s="5"/>
      <c r="C5" s="5"/>
      <c r="D5" s="5"/>
      <c r="E5" s="3"/>
      <c r="F5" s="5"/>
      <c r="G5" s="5"/>
      <c r="H5" s="5"/>
      <c r="I5" s="5"/>
      <c r="J5" s="5"/>
    </row>
    <row r="7" spans="5:9" ht="12">
      <c r="E7" s="1">
        <f>ROUND(+'Central Supply'!D5,0)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1</v>
      </c>
      <c r="F8" s="2" t="s">
        <v>2</v>
      </c>
      <c r="G8" s="1" t="s">
        <v>1</v>
      </c>
      <c r="I8" s="2" t="s">
        <v>2</v>
      </c>
      <c r="J8" s="2"/>
      <c r="K8" s="2" t="s">
        <v>72</v>
      </c>
    </row>
    <row r="9" spans="1:11" ht="12">
      <c r="A9" s="2"/>
      <c r="B9" s="2" t="s">
        <v>47</v>
      </c>
      <c r="C9" s="2" t="s">
        <v>48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73</v>
      </c>
    </row>
    <row r="10" spans="2:11" ht="12">
      <c r="B10">
        <f>+'Central Supply'!A5</f>
        <v>1</v>
      </c>
      <c r="C10" t="str">
        <f>+'Central Supply'!B5</f>
        <v>SWEDISH HEALTH SERVICES</v>
      </c>
      <c r="D10" s="7">
        <f>ROUND(+'Central Supply'!S5,0)</f>
        <v>227379557</v>
      </c>
      <c r="E10" s="7">
        <f>ROUND(+'Central Supply'!V5,0)</f>
        <v>64206</v>
      </c>
      <c r="F10" s="8">
        <f>IF(D10=0,"",IF(E10=0,"",ROUND(D10/E10,2)))</f>
        <v>3541.41</v>
      </c>
      <c r="G10" s="7">
        <f>ROUND(+'Central Supply'!S107,0)</f>
        <v>263921696</v>
      </c>
      <c r="H10" s="7">
        <f>ROUND(+'Central Supply'!V107,0)</f>
        <v>65434</v>
      </c>
      <c r="I10" s="8">
        <f>IF(G10=0,"",IF(H10=0,"",ROUND(G10/H10,2)))</f>
        <v>4033.4</v>
      </c>
      <c r="J10" s="8"/>
      <c r="K10" s="9">
        <f>IF(D10=0,"",IF(E10=0,"",IF(G10=0,"",IF(H10=0,"",ROUND(I10/F10-1,4)))))</f>
        <v>0.1389</v>
      </c>
    </row>
    <row r="11" spans="2:11" ht="12">
      <c r="B11">
        <f>+'Central Supply'!A6</f>
        <v>3</v>
      </c>
      <c r="C11" t="str">
        <f>+'Central Supply'!B6</f>
        <v>SWEDISH MEDICAL CENTER CHERRY HILL</v>
      </c>
      <c r="D11" s="7">
        <f>ROUND(+'Central Supply'!S6,0)</f>
        <v>71188393</v>
      </c>
      <c r="E11" s="7">
        <f>ROUND(+'Central Supply'!V6,0)</f>
        <v>25431</v>
      </c>
      <c r="F11" s="8">
        <f aca="true" t="shared" si="0" ref="F11:F74">IF(D11=0,"",IF(E11=0,"",ROUND(D11/E11,2)))</f>
        <v>2799.28</v>
      </c>
      <c r="G11" s="7">
        <f>ROUND(+'Central Supply'!S108,0)</f>
        <v>81657872</v>
      </c>
      <c r="H11" s="7">
        <f>ROUND(+'Central Supply'!V108,0)</f>
        <v>27098</v>
      </c>
      <c r="I11" s="8">
        <f aca="true" t="shared" si="1" ref="I11:I74">IF(G11=0,"",IF(H11=0,"",ROUND(G11/H11,2)))</f>
        <v>3013.43</v>
      </c>
      <c r="J11" s="8"/>
      <c r="K11" s="9">
        <f aca="true" t="shared" si="2" ref="K11:K74">IF(D11=0,"",IF(E11=0,"",IF(G11=0,"",IF(H11=0,"",ROUND(I11/F11-1,4)))))</f>
        <v>0.0765</v>
      </c>
    </row>
    <row r="12" spans="2:11" ht="12">
      <c r="B12">
        <f>+'Central Supply'!A7</f>
        <v>8</v>
      </c>
      <c r="C12" t="str">
        <f>+'Central Supply'!B7</f>
        <v>KLICKITAT VALLEY HOSPITAL</v>
      </c>
      <c r="D12" s="7">
        <f>ROUND(+'Central Supply'!S7,0)</f>
        <v>1163456</v>
      </c>
      <c r="E12" s="7">
        <f>ROUND(+'Central Supply'!V7,0)</f>
        <v>1629</v>
      </c>
      <c r="F12" s="8">
        <f t="shared" si="0"/>
        <v>714.21</v>
      </c>
      <c r="G12" s="7">
        <f>ROUND(+'Central Supply'!S109,0)</f>
        <v>283270</v>
      </c>
      <c r="H12" s="7">
        <f>ROUND(+'Central Supply'!V109,0)</f>
        <v>1645</v>
      </c>
      <c r="I12" s="8">
        <f t="shared" si="1"/>
        <v>172.2</v>
      </c>
      <c r="J12" s="8"/>
      <c r="K12" s="9">
        <f t="shared" si="2"/>
        <v>-0.7589</v>
      </c>
    </row>
    <row r="13" spans="2:11" ht="12">
      <c r="B13">
        <f>+'Central Supply'!A8</f>
        <v>10</v>
      </c>
      <c r="C13" t="str">
        <f>+'Central Supply'!B8</f>
        <v>VIRGINIA MASON MEDICAL CENTER</v>
      </c>
      <c r="D13" s="7">
        <f>ROUND(+'Central Supply'!S8,0)</f>
        <v>217914</v>
      </c>
      <c r="E13" s="7">
        <f>ROUND(+'Central Supply'!V8,0)</f>
        <v>76904</v>
      </c>
      <c r="F13" s="8">
        <f t="shared" si="0"/>
        <v>2.83</v>
      </c>
      <c r="G13" s="7">
        <f>ROUND(+'Central Supply'!S110,0)</f>
        <v>-514</v>
      </c>
      <c r="H13" s="7">
        <f>ROUND(+'Central Supply'!V110,0)</f>
        <v>79237</v>
      </c>
      <c r="I13" s="8">
        <f t="shared" si="1"/>
        <v>-0.01</v>
      </c>
      <c r="J13" s="8"/>
      <c r="K13" s="9">
        <f t="shared" si="2"/>
        <v>-1.0035</v>
      </c>
    </row>
    <row r="14" spans="2:11" ht="12">
      <c r="B14">
        <f>+'Central Supply'!A9</f>
        <v>14</v>
      </c>
      <c r="C14" t="str">
        <f>+'Central Supply'!B9</f>
        <v>SEATTLE CHILDRENS HOSPITAL</v>
      </c>
      <c r="D14" s="7">
        <f>ROUND(+'Central Supply'!S9,0)</f>
        <v>12556559</v>
      </c>
      <c r="E14" s="7">
        <f>ROUND(+'Central Supply'!V9,0)</f>
        <v>26512</v>
      </c>
      <c r="F14" s="8">
        <f t="shared" si="0"/>
        <v>473.62</v>
      </c>
      <c r="G14" s="7">
        <f>ROUND(+'Central Supply'!S111,0)</f>
        <v>9340846</v>
      </c>
      <c r="H14" s="7">
        <f>ROUND(+'Central Supply'!V111,0)</f>
        <v>28361</v>
      </c>
      <c r="I14" s="8">
        <f t="shared" si="1"/>
        <v>329.36</v>
      </c>
      <c r="J14" s="8"/>
      <c r="K14" s="9">
        <f t="shared" si="2"/>
        <v>-0.3046</v>
      </c>
    </row>
    <row r="15" spans="2:11" ht="12">
      <c r="B15">
        <f>+'Central Supply'!A10</f>
        <v>20</v>
      </c>
      <c r="C15" t="str">
        <f>+'Central Supply'!B10</f>
        <v>GROUP HEALTH CENTRAL</v>
      </c>
      <c r="D15" s="7">
        <f>ROUND(+'Central Supply'!S10,0)</f>
        <v>0</v>
      </c>
      <c r="E15" s="7">
        <f>ROUND(+'Central Supply'!V10,0)</f>
        <v>1208</v>
      </c>
      <c r="F15" s="8">
        <f t="shared" si="0"/>
      </c>
      <c r="G15" s="7">
        <f>ROUND(+'Central Supply'!S112,0)</f>
        <v>0</v>
      </c>
      <c r="H15" s="7">
        <f>ROUND(+'Central Supply'!V112,0)</f>
        <v>1122</v>
      </c>
      <c r="I15" s="8">
        <f t="shared" si="1"/>
      </c>
      <c r="J15" s="8"/>
      <c r="K15" s="9">
        <f t="shared" si="2"/>
      </c>
    </row>
    <row r="16" spans="2:11" ht="12">
      <c r="B16">
        <f>+'Central Supply'!A11</f>
        <v>21</v>
      </c>
      <c r="C16" t="str">
        <f>+'Central Supply'!B11</f>
        <v>NEWPORT COMMUNITY HOSPITAL</v>
      </c>
      <c r="D16" s="7">
        <f>ROUND(+'Central Supply'!S11,0)</f>
        <v>269517</v>
      </c>
      <c r="E16" s="7">
        <f>ROUND(+'Central Supply'!V11,0)</f>
        <v>2926</v>
      </c>
      <c r="F16" s="8">
        <f t="shared" si="0"/>
        <v>92.11</v>
      </c>
      <c r="G16" s="7">
        <f>ROUND(+'Central Supply'!S113,0)</f>
        <v>347241</v>
      </c>
      <c r="H16" s="7">
        <f>ROUND(+'Central Supply'!V113,0)</f>
        <v>2664</v>
      </c>
      <c r="I16" s="8">
        <f t="shared" si="1"/>
        <v>130.35</v>
      </c>
      <c r="J16" s="8"/>
      <c r="K16" s="9">
        <f t="shared" si="2"/>
        <v>0.4152</v>
      </c>
    </row>
    <row r="17" spans="2:11" ht="12">
      <c r="B17">
        <f>+'Central Supply'!A12</f>
        <v>22</v>
      </c>
      <c r="C17" t="str">
        <f>+'Central Supply'!B12</f>
        <v>LOURDES MEDICAL CENTER</v>
      </c>
      <c r="D17" s="7">
        <f>ROUND(+'Central Supply'!S12,0)</f>
        <v>0</v>
      </c>
      <c r="E17" s="7">
        <f>ROUND(+'Central Supply'!V12,0)</f>
        <v>4975</v>
      </c>
      <c r="F17" s="8">
        <f t="shared" si="0"/>
      </c>
      <c r="G17" s="7">
        <f>ROUND(+'Central Supply'!S114,0)</f>
        <v>0</v>
      </c>
      <c r="H17" s="7">
        <f>ROUND(+'Central Supply'!V114,0)</f>
        <v>4807</v>
      </c>
      <c r="I17" s="8">
        <f t="shared" si="1"/>
      </c>
      <c r="J17" s="8"/>
      <c r="K17" s="9">
        <f t="shared" si="2"/>
      </c>
    </row>
    <row r="18" spans="2:11" ht="12">
      <c r="B18">
        <f>+'Central Supply'!A13</f>
        <v>23</v>
      </c>
      <c r="C18" t="str">
        <f>+'Central Supply'!B13</f>
        <v>OKANOGAN-DOUGLAS DISTRICT HOSPITAL</v>
      </c>
      <c r="D18" s="7">
        <f>ROUND(+'Central Supply'!S13,0)</f>
        <v>1814</v>
      </c>
      <c r="E18" s="7">
        <f>ROUND(+'Central Supply'!V13,0)</f>
        <v>1506</v>
      </c>
      <c r="F18" s="8">
        <f t="shared" si="0"/>
        <v>1.2</v>
      </c>
      <c r="G18" s="7">
        <f>ROUND(+'Central Supply'!S115,0)</f>
        <v>252</v>
      </c>
      <c r="H18" s="7">
        <f>ROUND(+'Central Supply'!V115,0)</f>
        <v>1454</v>
      </c>
      <c r="I18" s="8">
        <f t="shared" si="1"/>
        <v>0.17</v>
      </c>
      <c r="J18" s="8"/>
      <c r="K18" s="9">
        <f t="shared" si="2"/>
        <v>-0.8583</v>
      </c>
    </row>
    <row r="19" spans="2:11" ht="12">
      <c r="B19">
        <f>+'Central Supply'!A14</f>
        <v>26</v>
      </c>
      <c r="C19" t="str">
        <f>+'Central Supply'!B14</f>
        <v>PEACEHEALTH SAINT JOHN MEDICAL CENTER</v>
      </c>
      <c r="D19" s="7">
        <f>ROUND(+'Central Supply'!S14,0)</f>
        <v>0</v>
      </c>
      <c r="E19" s="7">
        <f>ROUND(+'Central Supply'!V14,0)</f>
        <v>23290</v>
      </c>
      <c r="F19" s="8">
        <f t="shared" si="0"/>
      </c>
      <c r="G19" s="7">
        <f>ROUND(+'Central Supply'!S116,0)</f>
        <v>0</v>
      </c>
      <c r="H19" s="7">
        <f>ROUND(+'Central Supply'!V116,0)</f>
        <v>24570</v>
      </c>
      <c r="I19" s="8">
        <f t="shared" si="1"/>
      </c>
      <c r="J19" s="8"/>
      <c r="K19" s="9">
        <f t="shared" si="2"/>
      </c>
    </row>
    <row r="20" spans="2:11" ht="12">
      <c r="B20">
        <f>+'Central Supply'!A15</f>
        <v>29</v>
      </c>
      <c r="C20" t="str">
        <f>+'Central Supply'!B15</f>
        <v>HARBORVIEW MEDICAL CENTER</v>
      </c>
      <c r="D20" s="7">
        <f>ROUND(+'Central Supply'!S15,0)</f>
        <v>8680355</v>
      </c>
      <c r="E20" s="7">
        <f>ROUND(+'Central Supply'!V15,0)</f>
        <v>43532</v>
      </c>
      <c r="F20" s="8">
        <f t="shared" si="0"/>
        <v>199.4</v>
      </c>
      <c r="G20" s="7">
        <f>ROUND(+'Central Supply'!S117,0)</f>
        <v>3695697</v>
      </c>
      <c r="H20" s="7">
        <f>ROUND(+'Central Supply'!V117,0)</f>
        <v>43020</v>
      </c>
      <c r="I20" s="8">
        <f t="shared" si="1"/>
        <v>85.91</v>
      </c>
      <c r="J20" s="8"/>
      <c r="K20" s="9">
        <f t="shared" si="2"/>
        <v>-0.5692</v>
      </c>
    </row>
    <row r="21" spans="2:11" ht="12">
      <c r="B21">
        <f>+'Central Supply'!A16</f>
        <v>32</v>
      </c>
      <c r="C21" t="str">
        <f>+'Central Supply'!B16</f>
        <v>SAINT JOSEPH MEDICAL CENTER</v>
      </c>
      <c r="D21" s="7">
        <f>ROUND(+'Central Supply'!S16,0)</f>
        <v>140844136</v>
      </c>
      <c r="E21" s="7">
        <f>ROUND(+'Central Supply'!V16,0)</f>
        <v>46717</v>
      </c>
      <c r="F21" s="8">
        <f t="shared" si="0"/>
        <v>3014.84</v>
      </c>
      <c r="G21" s="7">
        <f>ROUND(+'Central Supply'!S118,0)</f>
        <v>99334931</v>
      </c>
      <c r="H21" s="7">
        <f>ROUND(+'Central Supply'!V118,0)</f>
        <v>43072</v>
      </c>
      <c r="I21" s="8">
        <f t="shared" si="1"/>
        <v>2306.25</v>
      </c>
      <c r="J21" s="8"/>
      <c r="K21" s="9">
        <f t="shared" si="2"/>
        <v>-0.235</v>
      </c>
    </row>
    <row r="22" spans="2:11" ht="12">
      <c r="B22">
        <f>+'Central Supply'!A17</f>
        <v>35</v>
      </c>
      <c r="C22" t="str">
        <f>+'Central Supply'!B17</f>
        <v>ENUMCLAW REGIONAL HOSPITAL</v>
      </c>
      <c r="D22" s="7">
        <f>ROUND(+'Central Supply'!S17,0)</f>
        <v>2965649</v>
      </c>
      <c r="E22" s="7">
        <f>ROUND(+'Central Supply'!V17,0)</f>
        <v>3584</v>
      </c>
      <c r="F22" s="8">
        <f t="shared" si="0"/>
        <v>827.47</v>
      </c>
      <c r="G22" s="7">
        <f>ROUND(+'Central Supply'!S119,0)</f>
        <v>3544269</v>
      </c>
      <c r="H22" s="7">
        <f>ROUND(+'Central Supply'!V119,0)</f>
        <v>3826</v>
      </c>
      <c r="I22" s="8">
        <f t="shared" si="1"/>
        <v>926.36</v>
      </c>
      <c r="J22" s="8"/>
      <c r="K22" s="9">
        <f t="shared" si="2"/>
        <v>0.1195</v>
      </c>
    </row>
    <row r="23" spans="2:11" ht="12">
      <c r="B23">
        <f>+'Central Supply'!A18</f>
        <v>37</v>
      </c>
      <c r="C23" t="str">
        <f>+'Central Supply'!B18</f>
        <v>DEACONESS MEDICAL CENTER</v>
      </c>
      <c r="D23" s="7">
        <f>ROUND(+'Central Supply'!S18,0)</f>
        <v>1422691</v>
      </c>
      <c r="E23" s="7">
        <f>ROUND(+'Central Supply'!V18,0)</f>
        <v>18891</v>
      </c>
      <c r="F23" s="8">
        <f t="shared" si="0"/>
        <v>75.31</v>
      </c>
      <c r="G23" s="7">
        <f>ROUND(+'Central Supply'!S120,0)</f>
        <v>1231632</v>
      </c>
      <c r="H23" s="7">
        <f>ROUND(+'Central Supply'!V120,0)</f>
        <v>24058</v>
      </c>
      <c r="I23" s="8">
        <f t="shared" si="1"/>
        <v>51.19</v>
      </c>
      <c r="J23" s="8"/>
      <c r="K23" s="9">
        <f t="shared" si="2"/>
        <v>-0.3203</v>
      </c>
    </row>
    <row r="24" spans="2:11" ht="12">
      <c r="B24">
        <f>+'Central Supply'!A19</f>
        <v>38</v>
      </c>
      <c r="C24" t="str">
        <f>+'Central Supply'!B19</f>
        <v>OLYMPIC MEDICAL CENTER</v>
      </c>
      <c r="D24" s="7">
        <f>ROUND(+'Central Supply'!S19,0)</f>
        <v>704314</v>
      </c>
      <c r="E24" s="7">
        <f>ROUND(+'Central Supply'!V19,0)</f>
        <v>13147</v>
      </c>
      <c r="F24" s="8">
        <f t="shared" si="0"/>
        <v>53.57</v>
      </c>
      <c r="G24" s="7">
        <f>ROUND(+'Central Supply'!S121,0)</f>
        <v>589395</v>
      </c>
      <c r="H24" s="7">
        <f>ROUND(+'Central Supply'!V121,0)</f>
        <v>13521</v>
      </c>
      <c r="I24" s="8">
        <f t="shared" si="1"/>
        <v>43.59</v>
      </c>
      <c r="J24" s="8"/>
      <c r="K24" s="9">
        <f t="shared" si="2"/>
        <v>-0.1863</v>
      </c>
    </row>
    <row r="25" spans="2:11" ht="12">
      <c r="B25">
        <f>+'Central Supply'!A20</f>
        <v>39</v>
      </c>
      <c r="C25" t="str">
        <f>+'Central Supply'!B20</f>
        <v>KENNEWICK GENERAL HOSPITAL</v>
      </c>
      <c r="D25" s="7">
        <f>ROUND(+'Central Supply'!S20,0)</f>
        <v>1509378</v>
      </c>
      <c r="E25" s="7">
        <f>ROUND(+'Central Supply'!V20,0)</f>
        <v>11240</v>
      </c>
      <c r="F25" s="8">
        <f t="shared" si="0"/>
        <v>134.29</v>
      </c>
      <c r="G25" s="7">
        <f>ROUND(+'Central Supply'!S122,0)</f>
        <v>2634425</v>
      </c>
      <c r="H25" s="7">
        <f>ROUND(+'Central Supply'!V122,0)</f>
        <v>11618</v>
      </c>
      <c r="I25" s="8">
        <f t="shared" si="1"/>
        <v>226.75</v>
      </c>
      <c r="J25" s="8"/>
      <c r="K25" s="9">
        <f t="shared" si="2"/>
        <v>0.6885</v>
      </c>
    </row>
    <row r="26" spans="2:11" ht="12">
      <c r="B26">
        <f>+'Central Supply'!A21</f>
        <v>43</v>
      </c>
      <c r="C26" t="str">
        <f>+'Central Supply'!B21</f>
        <v>WALLA WALLA GENERAL HOSPITAL</v>
      </c>
      <c r="D26" s="7">
        <f>ROUND(+'Central Supply'!S21,0)</f>
        <v>551727</v>
      </c>
      <c r="E26" s="7">
        <f>ROUND(+'Central Supply'!V21,0)</f>
        <v>3984</v>
      </c>
      <c r="F26" s="8">
        <f t="shared" si="0"/>
        <v>138.49</v>
      </c>
      <c r="G26" s="7">
        <f>ROUND(+'Central Supply'!S123,0)</f>
        <v>73761</v>
      </c>
      <c r="H26" s="7">
        <f>ROUND(+'Central Supply'!V123,0)</f>
        <v>4221</v>
      </c>
      <c r="I26" s="8">
        <f t="shared" si="1"/>
        <v>17.47</v>
      </c>
      <c r="J26" s="8"/>
      <c r="K26" s="9">
        <f t="shared" si="2"/>
        <v>-0.8739</v>
      </c>
    </row>
    <row r="27" spans="2:11" ht="12">
      <c r="B27">
        <f>+'Central Supply'!A22</f>
        <v>45</v>
      </c>
      <c r="C27" t="str">
        <f>+'Central Supply'!B22</f>
        <v>COLUMBIA BASIN HOSPITAL</v>
      </c>
      <c r="D27" s="7">
        <f>ROUND(+'Central Supply'!S22,0)</f>
        <v>99602</v>
      </c>
      <c r="E27" s="7">
        <f>ROUND(+'Central Supply'!V22,0)</f>
        <v>1214</v>
      </c>
      <c r="F27" s="8">
        <f t="shared" si="0"/>
        <v>82.04</v>
      </c>
      <c r="G27" s="7">
        <f>ROUND(+'Central Supply'!S124,0)</f>
        <v>87673</v>
      </c>
      <c r="H27" s="7">
        <f>ROUND(+'Central Supply'!V124,0)</f>
        <v>1212</v>
      </c>
      <c r="I27" s="8">
        <f t="shared" si="1"/>
        <v>72.34</v>
      </c>
      <c r="J27" s="8"/>
      <c r="K27" s="9">
        <f t="shared" si="2"/>
        <v>-0.1182</v>
      </c>
    </row>
    <row r="28" spans="2:11" ht="12">
      <c r="B28">
        <f>+'Central Supply'!A23</f>
        <v>46</v>
      </c>
      <c r="C28" t="str">
        <f>+'Central Supply'!B23</f>
        <v>PROSSER MEMORIAL HOSPITAL</v>
      </c>
      <c r="D28" s="7">
        <f>ROUND(+'Central Supply'!S23,0)</f>
        <v>2279181</v>
      </c>
      <c r="E28" s="7">
        <f>ROUND(+'Central Supply'!V23,0)</f>
        <v>2419</v>
      </c>
      <c r="F28" s="8">
        <f t="shared" si="0"/>
        <v>942.2</v>
      </c>
      <c r="G28" s="7">
        <f>ROUND(+'Central Supply'!S125,0)</f>
        <v>1822999</v>
      </c>
      <c r="H28" s="7">
        <f>ROUND(+'Central Supply'!V125,0)</f>
        <v>1940</v>
      </c>
      <c r="I28" s="8">
        <f t="shared" si="1"/>
        <v>939.69</v>
      </c>
      <c r="J28" s="8"/>
      <c r="K28" s="9">
        <f t="shared" si="2"/>
        <v>-0.0027</v>
      </c>
    </row>
    <row r="29" spans="2:11" ht="12">
      <c r="B29">
        <f>+'Central Supply'!A24</f>
        <v>50</v>
      </c>
      <c r="C29" t="str">
        <f>+'Central Supply'!B24</f>
        <v>PROVIDENCE SAINT MARY MEDICAL CENTER</v>
      </c>
      <c r="D29" s="7">
        <f>ROUND(+'Central Supply'!S24,0)</f>
        <v>8330009</v>
      </c>
      <c r="E29" s="7">
        <f>ROUND(+'Central Supply'!V24,0)</f>
        <v>13790</v>
      </c>
      <c r="F29" s="8">
        <f t="shared" si="0"/>
        <v>604.06</v>
      </c>
      <c r="G29" s="7">
        <f>ROUND(+'Central Supply'!S126,0)</f>
        <v>8157105</v>
      </c>
      <c r="H29" s="7">
        <f>ROUND(+'Central Supply'!V126,0)</f>
        <v>13198</v>
      </c>
      <c r="I29" s="8">
        <f t="shared" si="1"/>
        <v>618.06</v>
      </c>
      <c r="J29" s="8"/>
      <c r="K29" s="9">
        <f t="shared" si="2"/>
        <v>0.0232</v>
      </c>
    </row>
    <row r="30" spans="2:11" ht="12">
      <c r="B30">
        <f>+'Central Supply'!A25</f>
        <v>54</v>
      </c>
      <c r="C30" t="str">
        <f>+'Central Supply'!B25</f>
        <v>FORKS COMMUNITY HOSPITAL</v>
      </c>
      <c r="D30" s="7">
        <f>ROUND(+'Central Supply'!S25,0)</f>
        <v>990024</v>
      </c>
      <c r="E30" s="7">
        <f>ROUND(+'Central Supply'!V25,0)</f>
        <v>2002</v>
      </c>
      <c r="F30" s="8">
        <f t="shared" si="0"/>
        <v>494.52</v>
      </c>
      <c r="G30" s="7">
        <f>ROUND(+'Central Supply'!S127,0)</f>
        <v>949093</v>
      </c>
      <c r="H30" s="7">
        <f>ROUND(+'Central Supply'!V127,0)</f>
        <v>1817</v>
      </c>
      <c r="I30" s="8">
        <f t="shared" si="1"/>
        <v>522.34</v>
      </c>
      <c r="J30" s="8"/>
      <c r="K30" s="9">
        <f t="shared" si="2"/>
        <v>0.0563</v>
      </c>
    </row>
    <row r="31" spans="2:11" ht="12">
      <c r="B31">
        <f>+'Central Supply'!A26</f>
        <v>56</v>
      </c>
      <c r="C31" t="str">
        <f>+'Central Supply'!B26</f>
        <v>WILLAPA HARBOR HOSPITAL</v>
      </c>
      <c r="D31" s="7">
        <f>ROUND(+'Central Supply'!S26,0)</f>
        <v>360362</v>
      </c>
      <c r="E31" s="7">
        <f>ROUND(+'Central Supply'!V26,0)</f>
        <v>1630</v>
      </c>
      <c r="F31" s="8">
        <f t="shared" si="0"/>
        <v>221.08</v>
      </c>
      <c r="G31" s="7">
        <f>ROUND(+'Central Supply'!S128,0)</f>
        <v>232297</v>
      </c>
      <c r="H31" s="7">
        <f>ROUND(+'Central Supply'!V128,0)</f>
        <v>1521</v>
      </c>
      <c r="I31" s="8">
        <f t="shared" si="1"/>
        <v>152.73</v>
      </c>
      <c r="J31" s="8"/>
      <c r="K31" s="9">
        <f t="shared" si="2"/>
        <v>-0.3092</v>
      </c>
    </row>
    <row r="32" spans="2:11" ht="12">
      <c r="B32">
        <f>+'Central Supply'!A27</f>
        <v>58</v>
      </c>
      <c r="C32" t="str">
        <f>+'Central Supply'!B27</f>
        <v>YAKIMA VALLEY MEMORIAL HOSPITAL</v>
      </c>
      <c r="D32" s="7">
        <f>ROUND(+'Central Supply'!S27,0)</f>
        <v>58769069</v>
      </c>
      <c r="E32" s="7">
        <f>ROUND(+'Central Supply'!V27,0)</f>
        <v>31658</v>
      </c>
      <c r="F32" s="8">
        <f t="shared" si="0"/>
        <v>1856.37</v>
      </c>
      <c r="G32" s="7">
        <f>ROUND(+'Central Supply'!S129,0)</f>
        <v>65018359</v>
      </c>
      <c r="H32" s="7">
        <f>ROUND(+'Central Supply'!V129,0)</f>
        <v>33827</v>
      </c>
      <c r="I32" s="8">
        <f t="shared" si="1"/>
        <v>1922.08</v>
      </c>
      <c r="J32" s="8"/>
      <c r="K32" s="9">
        <f t="shared" si="2"/>
        <v>0.0354</v>
      </c>
    </row>
    <row r="33" spans="2:11" ht="12">
      <c r="B33">
        <f>+'Central Supply'!A28</f>
        <v>63</v>
      </c>
      <c r="C33" t="str">
        <f>+'Central Supply'!B28</f>
        <v>GRAYS HARBOR COMMUNITY HOSPITAL</v>
      </c>
      <c r="D33" s="7">
        <f>ROUND(+'Central Supply'!S28,0)</f>
        <v>16504242</v>
      </c>
      <c r="E33" s="7">
        <f>ROUND(+'Central Supply'!V28,0)</f>
        <v>11731</v>
      </c>
      <c r="F33" s="8">
        <f t="shared" si="0"/>
        <v>1406.89</v>
      </c>
      <c r="G33" s="7">
        <f>ROUND(+'Central Supply'!S130,0)</f>
        <v>19085874</v>
      </c>
      <c r="H33" s="7">
        <f>ROUND(+'Central Supply'!V130,0)</f>
        <v>12132</v>
      </c>
      <c r="I33" s="8">
        <f t="shared" si="1"/>
        <v>1573.18</v>
      </c>
      <c r="J33" s="8"/>
      <c r="K33" s="9">
        <f t="shared" si="2"/>
        <v>0.1182</v>
      </c>
    </row>
    <row r="34" spans="2:11" ht="12">
      <c r="B34">
        <f>+'Central Supply'!A29</f>
        <v>78</v>
      </c>
      <c r="C34" t="str">
        <f>+'Central Supply'!B29</f>
        <v>SAMARITAN HOSPITAL</v>
      </c>
      <c r="D34" s="7">
        <f>ROUND(+'Central Supply'!S29,0)</f>
        <v>4054070</v>
      </c>
      <c r="E34" s="7">
        <f>ROUND(+'Central Supply'!V29,0)</f>
        <v>6208</v>
      </c>
      <c r="F34" s="8">
        <f t="shared" si="0"/>
        <v>653.04</v>
      </c>
      <c r="G34" s="7">
        <f>ROUND(+'Central Supply'!S131,0)</f>
        <v>4235708</v>
      </c>
      <c r="H34" s="7">
        <f>ROUND(+'Central Supply'!V131,0)</f>
        <v>6490</v>
      </c>
      <c r="I34" s="8">
        <f t="shared" si="1"/>
        <v>652.65</v>
      </c>
      <c r="J34" s="8"/>
      <c r="K34" s="9">
        <f t="shared" si="2"/>
        <v>-0.0006</v>
      </c>
    </row>
    <row r="35" spans="2:11" ht="12">
      <c r="B35">
        <f>+'Central Supply'!A30</f>
        <v>79</v>
      </c>
      <c r="C35" t="str">
        <f>+'Central Supply'!B30</f>
        <v>OCEAN BEACH HOSPITAL</v>
      </c>
      <c r="D35" s="7">
        <f>ROUND(+'Central Supply'!S30,0)</f>
        <v>1116614</v>
      </c>
      <c r="E35" s="7">
        <f>ROUND(+'Central Supply'!V30,0)</f>
        <v>1836</v>
      </c>
      <c r="F35" s="8">
        <f t="shared" si="0"/>
        <v>608.18</v>
      </c>
      <c r="G35" s="7">
        <f>ROUND(+'Central Supply'!S132,0)</f>
        <v>876114</v>
      </c>
      <c r="H35" s="7">
        <f>ROUND(+'Central Supply'!V132,0)</f>
        <v>1549</v>
      </c>
      <c r="I35" s="8">
        <f t="shared" si="1"/>
        <v>565.6</v>
      </c>
      <c r="J35" s="8"/>
      <c r="K35" s="9">
        <f t="shared" si="2"/>
        <v>-0.07</v>
      </c>
    </row>
    <row r="36" spans="2:11" ht="12">
      <c r="B36">
        <f>+'Central Supply'!A31</f>
        <v>80</v>
      </c>
      <c r="C36" t="str">
        <f>+'Central Supply'!B31</f>
        <v>ODESSA MEMORIAL HOSPITAL</v>
      </c>
      <c r="D36" s="7">
        <f>ROUND(+'Central Supply'!S31,0)</f>
        <v>94353</v>
      </c>
      <c r="E36" s="7">
        <f>ROUND(+'Central Supply'!V31,0)</f>
        <v>252</v>
      </c>
      <c r="F36" s="8">
        <f t="shared" si="0"/>
        <v>374.42</v>
      </c>
      <c r="G36" s="7">
        <f>ROUND(+'Central Supply'!S133,0)</f>
        <v>58976</v>
      </c>
      <c r="H36" s="7">
        <f>ROUND(+'Central Supply'!V133,0)</f>
        <v>237</v>
      </c>
      <c r="I36" s="8">
        <f t="shared" si="1"/>
        <v>248.84</v>
      </c>
      <c r="J36" s="8"/>
      <c r="K36" s="9">
        <f t="shared" si="2"/>
        <v>-0.3354</v>
      </c>
    </row>
    <row r="37" spans="2:11" ht="12">
      <c r="B37">
        <f>+'Central Supply'!A32</f>
        <v>81</v>
      </c>
      <c r="C37" t="str">
        <f>+'Central Supply'!B32</f>
        <v>GOOD SAMARITAN HOSPITAL</v>
      </c>
      <c r="D37" s="7">
        <f>ROUND(+'Central Supply'!S32,0)</f>
        <v>39062162</v>
      </c>
      <c r="E37" s="7">
        <f>ROUND(+'Central Supply'!V32,0)</f>
        <v>22063</v>
      </c>
      <c r="F37" s="8">
        <f t="shared" si="0"/>
        <v>1770.48</v>
      </c>
      <c r="G37" s="7">
        <f>ROUND(+'Central Supply'!S134,0)</f>
        <v>42578723</v>
      </c>
      <c r="H37" s="7">
        <f>ROUND(+'Central Supply'!V134,0)</f>
        <v>21554</v>
      </c>
      <c r="I37" s="8">
        <f t="shared" si="1"/>
        <v>1975.44</v>
      </c>
      <c r="J37" s="8"/>
      <c r="K37" s="9">
        <f t="shared" si="2"/>
        <v>0.1158</v>
      </c>
    </row>
    <row r="38" spans="2:11" ht="12">
      <c r="B38">
        <f>+'Central Supply'!A33</f>
        <v>82</v>
      </c>
      <c r="C38" t="str">
        <f>+'Central Supply'!B33</f>
        <v>GARFIELD COUNTY MEMORIAL HOSPITAL</v>
      </c>
      <c r="D38" s="7">
        <f>ROUND(+'Central Supply'!S33,0)</f>
        <v>46102</v>
      </c>
      <c r="E38" s="7">
        <f>ROUND(+'Central Supply'!V33,0)</f>
        <v>224</v>
      </c>
      <c r="F38" s="8">
        <f t="shared" si="0"/>
        <v>205.81</v>
      </c>
      <c r="G38" s="7">
        <f>ROUND(+'Central Supply'!S135,0)</f>
        <v>39886</v>
      </c>
      <c r="H38" s="7">
        <f>ROUND(+'Central Supply'!V135,0)</f>
        <v>509</v>
      </c>
      <c r="I38" s="8">
        <f t="shared" si="1"/>
        <v>78.36</v>
      </c>
      <c r="J38" s="8"/>
      <c r="K38" s="9">
        <f t="shared" si="2"/>
        <v>-0.6193</v>
      </c>
    </row>
    <row r="39" spans="2:11" ht="12">
      <c r="B39">
        <f>+'Central Supply'!A34</f>
        <v>84</v>
      </c>
      <c r="C39" t="str">
        <f>+'Central Supply'!B34</f>
        <v>PROVIDENCE REGIONAL MEDICAL CENTER EVERETT</v>
      </c>
      <c r="D39" s="7">
        <f>ROUND(+'Central Supply'!S34,0)</f>
        <v>31327046</v>
      </c>
      <c r="E39" s="7">
        <f>ROUND(+'Central Supply'!V34,0)</f>
        <v>47661</v>
      </c>
      <c r="F39" s="8">
        <f t="shared" si="0"/>
        <v>657.29</v>
      </c>
      <c r="G39" s="7">
        <f>ROUND(+'Central Supply'!S136,0)</f>
        <v>36391483</v>
      </c>
      <c r="H39" s="7">
        <f>ROUND(+'Central Supply'!V136,0)</f>
        <v>52314</v>
      </c>
      <c r="I39" s="8">
        <f t="shared" si="1"/>
        <v>695.64</v>
      </c>
      <c r="J39" s="8"/>
      <c r="K39" s="9">
        <f t="shared" si="2"/>
        <v>0.0583</v>
      </c>
    </row>
    <row r="40" spans="2:11" ht="12">
      <c r="B40">
        <f>+'Central Supply'!A35</f>
        <v>85</v>
      </c>
      <c r="C40" t="str">
        <f>+'Central Supply'!B35</f>
        <v>JEFFERSON HEALTHCARE HOSPITAL</v>
      </c>
      <c r="D40" s="7">
        <f>ROUND(+'Central Supply'!S35,0)</f>
        <v>3968904</v>
      </c>
      <c r="E40" s="7">
        <f>ROUND(+'Central Supply'!V35,0)</f>
        <v>4378</v>
      </c>
      <c r="F40" s="8">
        <f t="shared" si="0"/>
        <v>906.56</v>
      </c>
      <c r="G40" s="7">
        <f>ROUND(+'Central Supply'!S137,0)</f>
        <v>5992758</v>
      </c>
      <c r="H40" s="7">
        <f>ROUND(+'Central Supply'!V137,0)</f>
        <v>4690</v>
      </c>
      <c r="I40" s="8">
        <f t="shared" si="1"/>
        <v>1277.77</v>
      </c>
      <c r="J40" s="8"/>
      <c r="K40" s="9">
        <f t="shared" si="2"/>
        <v>0.4095</v>
      </c>
    </row>
    <row r="41" spans="2:11" ht="12">
      <c r="B41">
        <f>+'Central Supply'!A36</f>
        <v>96</v>
      </c>
      <c r="C41" t="str">
        <f>+'Central Supply'!B36</f>
        <v>SKYLINE HOSPITAL</v>
      </c>
      <c r="D41" s="7">
        <f>ROUND(+'Central Supply'!S36,0)</f>
        <v>352412</v>
      </c>
      <c r="E41" s="7">
        <f>ROUND(+'Central Supply'!V36,0)</f>
        <v>1264</v>
      </c>
      <c r="F41" s="8">
        <f t="shared" si="0"/>
        <v>278.81</v>
      </c>
      <c r="G41" s="7">
        <f>ROUND(+'Central Supply'!S138,0)</f>
        <v>359839</v>
      </c>
      <c r="H41" s="7">
        <f>ROUND(+'Central Supply'!V138,0)</f>
        <v>1369</v>
      </c>
      <c r="I41" s="8">
        <f t="shared" si="1"/>
        <v>262.85</v>
      </c>
      <c r="J41" s="8"/>
      <c r="K41" s="9">
        <f t="shared" si="2"/>
        <v>-0.0572</v>
      </c>
    </row>
    <row r="42" spans="2:11" ht="12">
      <c r="B42">
        <f>+'Central Supply'!A37</f>
        <v>102</v>
      </c>
      <c r="C42" t="str">
        <f>+'Central Supply'!B37</f>
        <v>YAKIMA REGIONAL MEDICAL AND CARDIAC CENTER</v>
      </c>
      <c r="D42" s="7">
        <f>ROUND(+'Central Supply'!S37,0)</f>
        <v>40053886</v>
      </c>
      <c r="E42" s="7">
        <f>ROUND(+'Central Supply'!V37,0)</f>
        <v>13168</v>
      </c>
      <c r="F42" s="8">
        <f t="shared" si="0"/>
        <v>3041.76</v>
      </c>
      <c r="G42" s="7">
        <f>ROUND(+'Central Supply'!S139,0)</f>
        <v>38093797</v>
      </c>
      <c r="H42" s="7">
        <f>ROUND(+'Central Supply'!V139,0)</f>
        <v>12871</v>
      </c>
      <c r="I42" s="8">
        <f t="shared" si="1"/>
        <v>2959.66</v>
      </c>
      <c r="J42" s="8"/>
      <c r="K42" s="9">
        <f t="shared" si="2"/>
        <v>-0.027</v>
      </c>
    </row>
    <row r="43" spans="2:11" ht="12">
      <c r="B43">
        <f>+'Central Supply'!A38</f>
        <v>104</v>
      </c>
      <c r="C43" t="str">
        <f>+'Central Supply'!B38</f>
        <v>VALLEY GENERAL HOSPITAL</v>
      </c>
      <c r="D43" s="7">
        <f>ROUND(+'Central Supply'!S38,0)</f>
        <v>3781424</v>
      </c>
      <c r="E43" s="7">
        <f>ROUND(+'Central Supply'!V38,0)</f>
        <v>5790</v>
      </c>
      <c r="F43" s="8">
        <f t="shared" si="0"/>
        <v>653.1</v>
      </c>
      <c r="G43" s="7">
        <f>ROUND(+'Central Supply'!S140,0)</f>
        <v>3958868</v>
      </c>
      <c r="H43" s="7">
        <f>ROUND(+'Central Supply'!V140,0)</f>
        <v>5972</v>
      </c>
      <c r="I43" s="8">
        <f t="shared" si="1"/>
        <v>662.9</v>
      </c>
      <c r="J43" s="8"/>
      <c r="K43" s="9">
        <f t="shared" si="2"/>
        <v>0.015</v>
      </c>
    </row>
    <row r="44" spans="2:11" ht="12">
      <c r="B44">
        <f>+'Central Supply'!A39</f>
        <v>106</v>
      </c>
      <c r="C44" t="str">
        <f>+'Central Supply'!B39</f>
        <v>CASCADE VALLEY HOSPITAL</v>
      </c>
      <c r="D44" s="7">
        <f>ROUND(+'Central Supply'!S39,0)</f>
        <v>4773709</v>
      </c>
      <c r="E44" s="7">
        <f>ROUND(+'Central Supply'!V39,0)</f>
        <v>4926</v>
      </c>
      <c r="F44" s="8">
        <f t="shared" si="0"/>
        <v>969.08</v>
      </c>
      <c r="G44" s="7">
        <f>ROUND(+'Central Supply'!S141,0)</f>
        <v>5392425</v>
      </c>
      <c r="H44" s="7">
        <f>ROUND(+'Central Supply'!V141,0)</f>
        <v>4607</v>
      </c>
      <c r="I44" s="8">
        <f t="shared" si="1"/>
        <v>1170.49</v>
      </c>
      <c r="J44" s="8"/>
      <c r="K44" s="9">
        <f t="shared" si="2"/>
        <v>0.2078</v>
      </c>
    </row>
    <row r="45" spans="2:11" ht="12">
      <c r="B45">
        <f>+'Central Supply'!A40</f>
        <v>107</v>
      </c>
      <c r="C45" t="str">
        <f>+'Central Supply'!B40</f>
        <v>NORTH VALLEY HOSPITAL</v>
      </c>
      <c r="D45" s="7">
        <f>ROUND(+'Central Supply'!S40,0)</f>
        <v>644120</v>
      </c>
      <c r="E45" s="7">
        <f>ROUND(+'Central Supply'!V40,0)</f>
        <v>2275</v>
      </c>
      <c r="F45" s="8">
        <f t="shared" si="0"/>
        <v>283.13</v>
      </c>
      <c r="G45" s="7">
        <f>ROUND(+'Central Supply'!S142,0)</f>
        <v>710832</v>
      </c>
      <c r="H45" s="7">
        <f>ROUND(+'Central Supply'!V142,0)</f>
        <v>2016</v>
      </c>
      <c r="I45" s="8">
        <f t="shared" si="1"/>
        <v>352.6</v>
      </c>
      <c r="J45" s="8"/>
      <c r="K45" s="9">
        <f t="shared" si="2"/>
        <v>0.2454</v>
      </c>
    </row>
    <row r="46" spans="2:11" ht="12">
      <c r="B46">
        <f>+'Central Supply'!A41</f>
        <v>108</v>
      </c>
      <c r="C46" t="str">
        <f>+'Central Supply'!B41</f>
        <v>TRI-STATE MEMORIAL HOSPITAL</v>
      </c>
      <c r="D46" s="7">
        <f>ROUND(+'Central Supply'!S41,0)</f>
        <v>20666603</v>
      </c>
      <c r="E46" s="7">
        <f>ROUND(+'Central Supply'!V41,0)</f>
        <v>5384</v>
      </c>
      <c r="F46" s="8">
        <f t="shared" si="0"/>
        <v>3838.52</v>
      </c>
      <c r="G46" s="7">
        <f>ROUND(+'Central Supply'!S143,0)</f>
        <v>0</v>
      </c>
      <c r="H46" s="7">
        <f>ROUND(+'Central Supply'!V143,0)</f>
        <v>0</v>
      </c>
      <c r="I46" s="8">
        <f t="shared" si="1"/>
      </c>
      <c r="J46" s="8"/>
      <c r="K46" s="9">
        <f t="shared" si="2"/>
      </c>
    </row>
    <row r="47" spans="2:11" ht="12">
      <c r="B47">
        <f>+'Central Supply'!A42</f>
        <v>111</v>
      </c>
      <c r="C47" t="str">
        <f>+'Central Supply'!B42</f>
        <v>EAST ADAMS RURAL HOSPITAL</v>
      </c>
      <c r="D47" s="7">
        <f>ROUND(+'Central Supply'!S42,0)</f>
        <v>163882</v>
      </c>
      <c r="E47" s="7">
        <f>ROUND(+'Central Supply'!V42,0)</f>
        <v>521</v>
      </c>
      <c r="F47" s="8">
        <f t="shared" si="0"/>
        <v>314.55</v>
      </c>
      <c r="G47" s="7">
        <f>ROUND(+'Central Supply'!S144,0)</f>
        <v>167485</v>
      </c>
      <c r="H47" s="7">
        <f>ROUND(+'Central Supply'!V144,0)</f>
        <v>588</v>
      </c>
      <c r="I47" s="8">
        <f t="shared" si="1"/>
        <v>284.84</v>
      </c>
      <c r="J47" s="8"/>
      <c r="K47" s="9">
        <f t="shared" si="2"/>
        <v>-0.0945</v>
      </c>
    </row>
    <row r="48" spans="2:11" ht="12">
      <c r="B48">
        <f>+'Central Supply'!A43</f>
        <v>125</v>
      </c>
      <c r="C48" t="str">
        <f>+'Central Supply'!B43</f>
        <v>OTHELLO COMMUNITY HOSPITAL</v>
      </c>
      <c r="D48" s="7">
        <f>ROUND(+'Central Supply'!S43,0)</f>
        <v>66036</v>
      </c>
      <c r="E48" s="7">
        <f>ROUND(+'Central Supply'!V43,0)</f>
        <v>1899</v>
      </c>
      <c r="F48" s="8">
        <f t="shared" si="0"/>
        <v>34.77</v>
      </c>
      <c r="G48" s="7">
        <f>ROUND(+'Central Supply'!S145,0)</f>
        <v>65241</v>
      </c>
      <c r="H48" s="7">
        <f>ROUND(+'Central Supply'!V145,0)</f>
        <v>1895</v>
      </c>
      <c r="I48" s="8">
        <f t="shared" si="1"/>
        <v>34.43</v>
      </c>
      <c r="J48" s="8"/>
      <c r="K48" s="9">
        <f t="shared" si="2"/>
        <v>-0.0098</v>
      </c>
    </row>
    <row r="49" spans="2:11" ht="12">
      <c r="B49">
        <f>+'Central Supply'!A44</f>
        <v>126</v>
      </c>
      <c r="C49" t="str">
        <f>+'Central Supply'!B44</f>
        <v>HIGHLINE MEDICAL CENTER</v>
      </c>
      <c r="D49" s="7">
        <f>ROUND(+'Central Supply'!S44,0)</f>
        <v>132</v>
      </c>
      <c r="E49" s="7">
        <f>ROUND(+'Central Supply'!V44,0)</f>
        <v>20908</v>
      </c>
      <c r="F49" s="8">
        <f t="shared" si="0"/>
        <v>0.01</v>
      </c>
      <c r="G49" s="7">
        <f>ROUND(+'Central Supply'!S146,0)</f>
        <v>412</v>
      </c>
      <c r="H49" s="7">
        <f>ROUND(+'Central Supply'!V146,0)</f>
        <v>21534</v>
      </c>
      <c r="I49" s="8">
        <f t="shared" si="1"/>
        <v>0.02</v>
      </c>
      <c r="J49" s="8"/>
      <c r="K49" s="9">
        <f t="shared" si="2"/>
        <v>1</v>
      </c>
    </row>
    <row r="50" spans="2:11" ht="12">
      <c r="B50">
        <f>+'Central Supply'!A45</f>
        <v>128</v>
      </c>
      <c r="C50" t="str">
        <f>+'Central Supply'!B45</f>
        <v>UNIVERSITY OF WASHINGTON MEDICAL CENTER</v>
      </c>
      <c r="D50" s="7">
        <f>ROUND(+'Central Supply'!S45,0)</f>
        <v>29250744</v>
      </c>
      <c r="E50" s="7">
        <f>ROUND(+'Central Supply'!V45,0)</f>
        <v>48016</v>
      </c>
      <c r="F50" s="8">
        <f t="shared" si="0"/>
        <v>609.19</v>
      </c>
      <c r="G50" s="7">
        <f>ROUND(+'Central Supply'!S147,0)</f>
        <v>10953837</v>
      </c>
      <c r="H50" s="7">
        <f>ROUND(+'Central Supply'!V147,0)</f>
        <v>48950</v>
      </c>
      <c r="I50" s="8">
        <f t="shared" si="1"/>
        <v>223.78</v>
      </c>
      <c r="J50" s="8"/>
      <c r="K50" s="9">
        <f t="shared" si="2"/>
        <v>-0.6327</v>
      </c>
    </row>
    <row r="51" spans="2:11" ht="12">
      <c r="B51">
        <f>+'Central Supply'!A46</f>
        <v>129</v>
      </c>
      <c r="C51" t="str">
        <f>+'Central Supply'!B46</f>
        <v>QUINCY VALLEY MEDICAL CENTER</v>
      </c>
      <c r="D51" s="7">
        <f>ROUND(+'Central Supply'!S46,0)</f>
        <v>287357</v>
      </c>
      <c r="E51" s="7">
        <f>ROUND(+'Central Supply'!V46,0)</f>
        <v>501</v>
      </c>
      <c r="F51" s="8">
        <f t="shared" si="0"/>
        <v>573.57</v>
      </c>
      <c r="G51" s="7">
        <f>ROUND(+'Central Supply'!S148,0)</f>
        <v>294750</v>
      </c>
      <c r="H51" s="7">
        <f>ROUND(+'Central Supply'!V148,0)</f>
        <v>591</v>
      </c>
      <c r="I51" s="8">
        <f t="shared" si="1"/>
        <v>498.73</v>
      </c>
      <c r="J51" s="8"/>
      <c r="K51" s="9">
        <f t="shared" si="2"/>
        <v>-0.1305</v>
      </c>
    </row>
    <row r="52" spans="2:11" ht="12">
      <c r="B52">
        <f>+'Central Supply'!A47</f>
        <v>130</v>
      </c>
      <c r="C52" t="str">
        <f>+'Central Supply'!B47</f>
        <v>NORTHWEST HOSPITAL &amp; MEDICAL CENTER</v>
      </c>
      <c r="D52" s="7">
        <f>ROUND(+'Central Supply'!S47,0)</f>
        <v>806971</v>
      </c>
      <c r="E52" s="7">
        <f>ROUND(+'Central Supply'!V47,0)</f>
        <v>23626</v>
      </c>
      <c r="F52" s="8">
        <f t="shared" si="0"/>
        <v>34.16</v>
      </c>
      <c r="G52" s="7">
        <f>ROUND(+'Central Supply'!S149,0)</f>
        <v>1084741</v>
      </c>
      <c r="H52" s="7">
        <f>ROUND(+'Central Supply'!V149,0)</f>
        <v>24107</v>
      </c>
      <c r="I52" s="8">
        <f t="shared" si="1"/>
        <v>45</v>
      </c>
      <c r="J52" s="8"/>
      <c r="K52" s="9">
        <f t="shared" si="2"/>
        <v>0.3173</v>
      </c>
    </row>
    <row r="53" spans="2:11" ht="12">
      <c r="B53">
        <f>+'Central Supply'!A48</f>
        <v>131</v>
      </c>
      <c r="C53" t="str">
        <f>+'Central Supply'!B48</f>
        <v>OVERLAKE HOSPITAL MEDICAL CENTER</v>
      </c>
      <c r="D53" s="7">
        <f>ROUND(+'Central Supply'!S48,0)</f>
        <v>93907249</v>
      </c>
      <c r="E53" s="7">
        <f>ROUND(+'Central Supply'!V48,0)</f>
        <v>36964</v>
      </c>
      <c r="F53" s="8">
        <f t="shared" si="0"/>
        <v>2540.51</v>
      </c>
      <c r="G53" s="7">
        <f>ROUND(+'Central Supply'!S150,0)</f>
        <v>119592766</v>
      </c>
      <c r="H53" s="7">
        <f>ROUND(+'Central Supply'!V150,0)</f>
        <v>40193</v>
      </c>
      <c r="I53" s="8">
        <f t="shared" si="1"/>
        <v>2975.46</v>
      </c>
      <c r="J53" s="8"/>
      <c r="K53" s="9">
        <f t="shared" si="2"/>
        <v>0.1712</v>
      </c>
    </row>
    <row r="54" spans="2:11" ht="12">
      <c r="B54">
        <f>+'Central Supply'!A49</f>
        <v>132</v>
      </c>
      <c r="C54" t="str">
        <f>+'Central Supply'!B49</f>
        <v>SAINT CLARE HOSPITAL</v>
      </c>
      <c r="D54" s="7">
        <f>ROUND(+'Central Supply'!S49,0)</f>
        <v>33321871</v>
      </c>
      <c r="E54" s="7">
        <f>ROUND(+'Central Supply'!V49,0)</f>
        <v>11965</v>
      </c>
      <c r="F54" s="8">
        <f t="shared" si="0"/>
        <v>2784.95</v>
      </c>
      <c r="G54" s="7">
        <f>ROUND(+'Central Supply'!S151,0)</f>
        <v>18934215</v>
      </c>
      <c r="H54" s="7">
        <f>ROUND(+'Central Supply'!V151,0)</f>
        <v>12684</v>
      </c>
      <c r="I54" s="8">
        <f t="shared" si="1"/>
        <v>1492.76</v>
      </c>
      <c r="J54" s="8"/>
      <c r="K54" s="9">
        <f t="shared" si="2"/>
        <v>-0.464</v>
      </c>
    </row>
    <row r="55" spans="2:11" ht="12">
      <c r="B55">
        <f>+'Central Supply'!A50</f>
        <v>134</v>
      </c>
      <c r="C55" t="str">
        <f>+'Central Supply'!B50</f>
        <v>ISLAND HOSPITAL</v>
      </c>
      <c r="D55" s="7">
        <f>ROUND(+'Central Supply'!S50,0)</f>
        <v>3404320</v>
      </c>
      <c r="E55" s="7">
        <f>ROUND(+'Central Supply'!V50,0)</f>
        <v>7752</v>
      </c>
      <c r="F55" s="8">
        <f t="shared" si="0"/>
        <v>439.15</v>
      </c>
      <c r="G55" s="7">
        <f>ROUND(+'Central Supply'!S152,0)</f>
        <v>3888703</v>
      </c>
      <c r="H55" s="7">
        <f>ROUND(+'Central Supply'!V152,0)</f>
        <v>8079</v>
      </c>
      <c r="I55" s="8">
        <f t="shared" si="1"/>
        <v>481.33</v>
      </c>
      <c r="J55" s="8"/>
      <c r="K55" s="9">
        <f t="shared" si="2"/>
        <v>0.096</v>
      </c>
    </row>
    <row r="56" spans="2:11" ht="12">
      <c r="B56">
        <f>+'Central Supply'!A51</f>
        <v>137</v>
      </c>
      <c r="C56" t="str">
        <f>+'Central Supply'!B51</f>
        <v>LINCOLN HOSPITAL</v>
      </c>
      <c r="D56" s="7">
        <f>ROUND(+'Central Supply'!S51,0)</f>
        <v>606593</v>
      </c>
      <c r="E56" s="7">
        <f>ROUND(+'Central Supply'!V51,0)</f>
        <v>289</v>
      </c>
      <c r="F56" s="8">
        <f t="shared" si="0"/>
        <v>2098.94</v>
      </c>
      <c r="G56" s="7">
        <f>ROUND(+'Central Supply'!S153,0)</f>
        <v>913306</v>
      </c>
      <c r="H56" s="7">
        <f>ROUND(+'Central Supply'!V153,0)</f>
        <v>1252</v>
      </c>
      <c r="I56" s="8">
        <f t="shared" si="1"/>
        <v>729.48</v>
      </c>
      <c r="J56" s="8"/>
      <c r="K56" s="9">
        <f t="shared" si="2"/>
        <v>-0.6525</v>
      </c>
    </row>
    <row r="57" spans="2:11" ht="12">
      <c r="B57">
        <f>+'Central Supply'!A52</f>
        <v>138</v>
      </c>
      <c r="C57" t="str">
        <f>+'Central Supply'!B52</f>
        <v>SWEDISH EDMONDS</v>
      </c>
      <c r="D57" s="7">
        <f>ROUND(+'Central Supply'!S52,0)</f>
        <v>237095</v>
      </c>
      <c r="E57" s="7">
        <f>ROUND(+'Central Supply'!V52,0)</f>
        <v>15861</v>
      </c>
      <c r="F57" s="8">
        <f t="shared" si="0"/>
        <v>14.95</v>
      </c>
      <c r="G57" s="7">
        <f>ROUND(+'Central Supply'!S154,0)</f>
        <v>64497</v>
      </c>
      <c r="H57" s="7">
        <f>ROUND(+'Central Supply'!V154,0)</f>
        <v>15975</v>
      </c>
      <c r="I57" s="8">
        <f t="shared" si="1"/>
        <v>4.04</v>
      </c>
      <c r="J57" s="8"/>
      <c r="K57" s="9">
        <f t="shared" si="2"/>
        <v>-0.7298</v>
      </c>
    </row>
    <row r="58" spans="2:11" ht="12">
      <c r="B58">
        <f>+'Central Supply'!A53</f>
        <v>139</v>
      </c>
      <c r="C58" t="str">
        <f>+'Central Supply'!B53</f>
        <v>PROVIDENCE HOLY FAMILY HOSPITAL</v>
      </c>
      <c r="D58" s="7">
        <f>ROUND(+'Central Supply'!S53,0)</f>
        <v>30911284</v>
      </c>
      <c r="E58" s="7">
        <f>ROUND(+'Central Supply'!V53,0)</f>
        <v>21255</v>
      </c>
      <c r="F58" s="8">
        <f t="shared" si="0"/>
        <v>1454.31</v>
      </c>
      <c r="G58" s="7">
        <f>ROUND(+'Central Supply'!S155,0)</f>
        <v>40222388</v>
      </c>
      <c r="H58" s="7">
        <f>ROUND(+'Central Supply'!V155,0)</f>
        <v>22355</v>
      </c>
      <c r="I58" s="8">
        <f t="shared" si="1"/>
        <v>1799.26</v>
      </c>
      <c r="J58" s="8"/>
      <c r="K58" s="9">
        <f t="shared" si="2"/>
        <v>0.2372</v>
      </c>
    </row>
    <row r="59" spans="2:11" ht="12">
      <c r="B59">
        <f>+'Central Supply'!A54</f>
        <v>140</v>
      </c>
      <c r="C59" t="str">
        <f>+'Central Supply'!B54</f>
        <v>KITTITAS VALLEY HOSPITAL</v>
      </c>
      <c r="D59" s="7">
        <f>ROUND(+'Central Supply'!S54,0)</f>
        <v>2860483</v>
      </c>
      <c r="E59" s="7">
        <f>ROUND(+'Central Supply'!V54,0)</f>
        <v>4055</v>
      </c>
      <c r="F59" s="8">
        <f t="shared" si="0"/>
        <v>705.42</v>
      </c>
      <c r="G59" s="7">
        <f>ROUND(+'Central Supply'!S156,0)</f>
        <v>3170622</v>
      </c>
      <c r="H59" s="7">
        <f>ROUND(+'Central Supply'!V156,0)</f>
        <v>4400</v>
      </c>
      <c r="I59" s="8">
        <f t="shared" si="1"/>
        <v>720.6</v>
      </c>
      <c r="J59" s="8"/>
      <c r="K59" s="9">
        <f t="shared" si="2"/>
        <v>0.0215</v>
      </c>
    </row>
    <row r="60" spans="2:11" ht="12">
      <c r="B60">
        <f>+'Central Supply'!A55</f>
        <v>141</v>
      </c>
      <c r="C60" t="str">
        <f>+'Central Supply'!B55</f>
        <v>DAYTON GENERAL HOSPITAL</v>
      </c>
      <c r="D60" s="7">
        <f>ROUND(+'Central Supply'!S55,0)</f>
        <v>0</v>
      </c>
      <c r="E60" s="7">
        <f>ROUND(+'Central Supply'!V55,0)</f>
        <v>494</v>
      </c>
      <c r="F60" s="8">
        <f t="shared" si="0"/>
      </c>
      <c r="G60" s="7">
        <f>ROUND(+'Central Supply'!S157,0)</f>
        <v>0</v>
      </c>
      <c r="H60" s="7">
        <f>ROUND(+'Central Supply'!V157,0)</f>
        <v>0</v>
      </c>
      <c r="I60" s="8">
        <f t="shared" si="1"/>
      </c>
      <c r="J60" s="8"/>
      <c r="K60" s="9">
        <f t="shared" si="2"/>
      </c>
    </row>
    <row r="61" spans="2:11" ht="12">
      <c r="B61">
        <f>+'Central Supply'!A56</f>
        <v>142</v>
      </c>
      <c r="C61" t="str">
        <f>+'Central Supply'!B56</f>
        <v>HARRISON MEDICAL CENTER</v>
      </c>
      <c r="D61" s="7">
        <f>ROUND(+'Central Supply'!S56,0)</f>
        <v>67490998</v>
      </c>
      <c r="E61" s="7">
        <f>ROUND(+'Central Supply'!V56,0)</f>
        <v>28659</v>
      </c>
      <c r="F61" s="8">
        <f t="shared" si="0"/>
        <v>2354.97</v>
      </c>
      <c r="G61" s="7">
        <f>ROUND(+'Central Supply'!S158,0)</f>
        <v>83901987</v>
      </c>
      <c r="H61" s="7">
        <f>ROUND(+'Central Supply'!V158,0)</f>
        <v>28694</v>
      </c>
      <c r="I61" s="8">
        <f t="shared" si="1"/>
        <v>2924.03</v>
      </c>
      <c r="J61" s="8"/>
      <c r="K61" s="9">
        <f t="shared" si="2"/>
        <v>0.2416</v>
      </c>
    </row>
    <row r="62" spans="2:11" ht="12">
      <c r="B62">
        <f>+'Central Supply'!A57</f>
        <v>145</v>
      </c>
      <c r="C62" t="str">
        <f>+'Central Supply'!B57</f>
        <v>PEACEHEALTH SAINT JOSEPH HOSPITAL</v>
      </c>
      <c r="D62" s="7">
        <f>ROUND(+'Central Supply'!S57,0)</f>
        <v>0</v>
      </c>
      <c r="E62" s="7">
        <f>ROUND(+'Central Supply'!V57,0)</f>
        <v>30005</v>
      </c>
      <c r="F62" s="8">
        <f t="shared" si="0"/>
      </c>
      <c r="G62" s="7">
        <f>ROUND(+'Central Supply'!S159,0)</f>
        <v>0</v>
      </c>
      <c r="H62" s="7">
        <f>ROUND(+'Central Supply'!V159,0)</f>
        <v>32043</v>
      </c>
      <c r="I62" s="8">
        <f t="shared" si="1"/>
      </c>
      <c r="J62" s="8"/>
      <c r="K62" s="9">
        <f t="shared" si="2"/>
      </c>
    </row>
    <row r="63" spans="2:11" ht="12">
      <c r="B63">
        <f>+'Central Supply'!A58</f>
        <v>147</v>
      </c>
      <c r="C63" t="str">
        <f>+'Central Supply'!B58</f>
        <v>MID VALLEY HOSPITAL</v>
      </c>
      <c r="D63" s="7">
        <f>ROUND(+'Central Supply'!S58,0)</f>
        <v>5101148</v>
      </c>
      <c r="E63" s="7">
        <f>ROUND(+'Central Supply'!V58,0)</f>
        <v>3063</v>
      </c>
      <c r="F63" s="8">
        <f t="shared" si="0"/>
        <v>1665.41</v>
      </c>
      <c r="G63" s="7">
        <f>ROUND(+'Central Supply'!S160,0)</f>
        <v>5976566</v>
      </c>
      <c r="H63" s="7">
        <f>ROUND(+'Central Supply'!V160,0)</f>
        <v>3023</v>
      </c>
      <c r="I63" s="8">
        <f t="shared" si="1"/>
        <v>1977.03</v>
      </c>
      <c r="J63" s="8"/>
      <c r="K63" s="9">
        <f t="shared" si="2"/>
        <v>0.1871</v>
      </c>
    </row>
    <row r="64" spans="2:11" ht="12">
      <c r="B64">
        <f>+'Central Supply'!A59</f>
        <v>148</v>
      </c>
      <c r="C64" t="str">
        <f>+'Central Supply'!B59</f>
        <v>KINDRED HOSPITAL - SEATTLE</v>
      </c>
      <c r="D64" s="7">
        <f>ROUND(+'Central Supply'!S59,0)</f>
        <v>5851932</v>
      </c>
      <c r="E64" s="7">
        <f>ROUND(+'Central Supply'!V59,0)</f>
        <v>897</v>
      </c>
      <c r="F64" s="8">
        <f t="shared" si="0"/>
        <v>6523.89</v>
      </c>
      <c r="G64" s="7">
        <f>ROUND(+'Central Supply'!S161,0)</f>
        <v>5140909</v>
      </c>
      <c r="H64" s="7">
        <f>ROUND(+'Central Supply'!V161,0)</f>
        <v>937</v>
      </c>
      <c r="I64" s="8">
        <f t="shared" si="1"/>
        <v>5486.56</v>
      </c>
      <c r="J64" s="8"/>
      <c r="K64" s="9">
        <f t="shared" si="2"/>
        <v>-0.159</v>
      </c>
    </row>
    <row r="65" spans="2:11" ht="12">
      <c r="B65">
        <f>+'Central Supply'!A60</f>
        <v>150</v>
      </c>
      <c r="C65" t="str">
        <f>+'Central Supply'!B60</f>
        <v>COULEE COMMUNITY HOSPITAL</v>
      </c>
      <c r="D65" s="7">
        <f>ROUND(+'Central Supply'!S60,0)</f>
        <v>3053</v>
      </c>
      <c r="E65" s="7">
        <f>ROUND(+'Central Supply'!V60,0)</f>
        <v>1330</v>
      </c>
      <c r="F65" s="8">
        <f t="shared" si="0"/>
        <v>2.3</v>
      </c>
      <c r="G65" s="7">
        <f>ROUND(+'Central Supply'!S162,0)</f>
        <v>48375</v>
      </c>
      <c r="H65" s="7">
        <f>ROUND(+'Central Supply'!V162,0)</f>
        <v>2219</v>
      </c>
      <c r="I65" s="8">
        <f t="shared" si="1"/>
        <v>21.8</v>
      </c>
      <c r="J65" s="8"/>
      <c r="K65" s="9">
        <f t="shared" si="2"/>
        <v>8.4783</v>
      </c>
    </row>
    <row r="66" spans="2:11" ht="12">
      <c r="B66">
        <f>+'Central Supply'!A61</f>
        <v>152</v>
      </c>
      <c r="C66" t="str">
        <f>+'Central Supply'!B61</f>
        <v>MASON GENERAL HOSPITAL</v>
      </c>
      <c r="D66" s="7">
        <f>ROUND(+'Central Supply'!S61,0)</f>
        <v>1564455</v>
      </c>
      <c r="E66" s="7">
        <f>ROUND(+'Central Supply'!V61,0)</f>
        <v>4449</v>
      </c>
      <c r="F66" s="8">
        <f t="shared" si="0"/>
        <v>351.64</v>
      </c>
      <c r="G66" s="7">
        <f>ROUND(+'Central Supply'!S163,0)</f>
        <v>1327989</v>
      </c>
      <c r="H66" s="7">
        <f>ROUND(+'Central Supply'!V163,0)</f>
        <v>4267</v>
      </c>
      <c r="I66" s="8">
        <f t="shared" si="1"/>
        <v>311.22</v>
      </c>
      <c r="J66" s="8"/>
      <c r="K66" s="9">
        <f t="shared" si="2"/>
        <v>-0.1149</v>
      </c>
    </row>
    <row r="67" spans="2:11" ht="12">
      <c r="B67">
        <f>+'Central Supply'!A62</f>
        <v>153</v>
      </c>
      <c r="C67" t="str">
        <f>+'Central Supply'!B62</f>
        <v>WHITMAN HOSPITAL AND MEDICAL CENTER</v>
      </c>
      <c r="D67" s="7">
        <f>ROUND(+'Central Supply'!S62,0)</f>
        <v>407252</v>
      </c>
      <c r="E67" s="7">
        <f>ROUND(+'Central Supply'!V62,0)</f>
        <v>1717</v>
      </c>
      <c r="F67" s="8">
        <f t="shared" si="0"/>
        <v>237.19</v>
      </c>
      <c r="G67" s="7">
        <f>ROUND(+'Central Supply'!S164,0)</f>
        <v>280552</v>
      </c>
      <c r="H67" s="7">
        <f>ROUND(+'Central Supply'!V164,0)</f>
        <v>1813</v>
      </c>
      <c r="I67" s="8">
        <f t="shared" si="1"/>
        <v>154.74</v>
      </c>
      <c r="J67" s="8"/>
      <c r="K67" s="9">
        <f t="shared" si="2"/>
        <v>-0.3476</v>
      </c>
    </row>
    <row r="68" spans="2:11" ht="12">
      <c r="B68">
        <f>+'Central Supply'!A63</f>
        <v>155</v>
      </c>
      <c r="C68" t="str">
        <f>+'Central Supply'!B63</f>
        <v>VALLEY MEDICAL CENTER</v>
      </c>
      <c r="D68" s="7">
        <f>ROUND(+'Central Supply'!S63,0)</f>
        <v>0</v>
      </c>
      <c r="E68" s="7">
        <f>ROUND(+'Central Supply'!V63,0)</f>
        <v>34477</v>
      </c>
      <c r="F68" s="8">
        <f t="shared" si="0"/>
      </c>
      <c r="G68" s="7">
        <f>ROUND(+'Central Supply'!S165,0)</f>
        <v>148</v>
      </c>
      <c r="H68" s="7">
        <f>ROUND(+'Central Supply'!V165,0)</f>
        <v>34729</v>
      </c>
      <c r="I68" s="8">
        <f t="shared" si="1"/>
        <v>0</v>
      </c>
      <c r="J68" s="8"/>
      <c r="K68" s="9">
        <f t="shared" si="2"/>
      </c>
    </row>
    <row r="69" spans="2:11" ht="12">
      <c r="B69">
        <f>+'Central Supply'!A64</f>
        <v>156</v>
      </c>
      <c r="C69" t="str">
        <f>+'Central Supply'!B64</f>
        <v>WHIDBEY GENERAL HOSPITAL</v>
      </c>
      <c r="D69" s="7">
        <f>ROUND(+'Central Supply'!S64,0)</f>
        <v>4762720</v>
      </c>
      <c r="E69" s="7">
        <f>ROUND(+'Central Supply'!V64,0)</f>
        <v>7230</v>
      </c>
      <c r="F69" s="8">
        <f t="shared" si="0"/>
        <v>658.74</v>
      </c>
      <c r="G69" s="7">
        <f>ROUND(+'Central Supply'!S166,0)</f>
        <v>6913545</v>
      </c>
      <c r="H69" s="7">
        <f>ROUND(+'Central Supply'!V166,0)</f>
        <v>6463</v>
      </c>
      <c r="I69" s="8">
        <f t="shared" si="1"/>
        <v>1069.71</v>
      </c>
      <c r="J69" s="8"/>
      <c r="K69" s="9">
        <f t="shared" si="2"/>
        <v>0.6239</v>
      </c>
    </row>
    <row r="70" spans="2:11" ht="12">
      <c r="B70">
        <f>+'Central Supply'!A65</f>
        <v>157</v>
      </c>
      <c r="C70" t="str">
        <f>+'Central Supply'!B65</f>
        <v>SAINT LUKES REHABILIATION INSTITUTE</v>
      </c>
      <c r="D70" s="7">
        <f>ROUND(+'Central Supply'!S65,0)</f>
        <v>1714474</v>
      </c>
      <c r="E70" s="7">
        <f>ROUND(+'Central Supply'!V65,0)</f>
        <v>2799</v>
      </c>
      <c r="F70" s="8">
        <f t="shared" si="0"/>
        <v>612.53</v>
      </c>
      <c r="G70" s="7">
        <f>ROUND(+'Central Supply'!S167,0)</f>
        <v>1793518</v>
      </c>
      <c r="H70" s="7">
        <f>ROUND(+'Central Supply'!V167,0)</f>
        <v>2947</v>
      </c>
      <c r="I70" s="8">
        <f t="shared" si="1"/>
        <v>608.59</v>
      </c>
      <c r="J70" s="8"/>
      <c r="K70" s="9">
        <f t="shared" si="2"/>
        <v>-0.0064</v>
      </c>
    </row>
    <row r="71" spans="2:11" ht="12">
      <c r="B71">
        <f>+'Central Supply'!A66</f>
        <v>158</v>
      </c>
      <c r="C71" t="str">
        <f>+'Central Supply'!B66</f>
        <v>CASCADE MEDICAL CENTER</v>
      </c>
      <c r="D71" s="7">
        <f>ROUND(+'Central Supply'!S66,0)</f>
        <v>437462</v>
      </c>
      <c r="E71" s="7">
        <f>ROUND(+'Central Supply'!V66,0)</f>
        <v>1358</v>
      </c>
      <c r="F71" s="8">
        <f t="shared" si="0"/>
        <v>322.14</v>
      </c>
      <c r="G71" s="7">
        <f>ROUND(+'Central Supply'!S168,0)</f>
        <v>453842</v>
      </c>
      <c r="H71" s="7">
        <f>ROUND(+'Central Supply'!V168,0)</f>
        <v>614</v>
      </c>
      <c r="I71" s="8">
        <f t="shared" si="1"/>
        <v>739.16</v>
      </c>
      <c r="J71" s="8"/>
      <c r="K71" s="9">
        <f t="shared" si="2"/>
        <v>1.2945</v>
      </c>
    </row>
    <row r="72" spans="2:11" ht="12">
      <c r="B72">
        <f>+'Central Supply'!A67</f>
        <v>159</v>
      </c>
      <c r="C72" t="str">
        <f>+'Central Supply'!B67</f>
        <v>PROVIDENCE SAINT PETER HOSPITAL</v>
      </c>
      <c r="D72" s="7">
        <f>ROUND(+'Central Supply'!S67,0)</f>
        <v>7851022</v>
      </c>
      <c r="E72" s="7">
        <f>ROUND(+'Central Supply'!V67,0)</f>
        <v>33572</v>
      </c>
      <c r="F72" s="8">
        <f t="shared" si="0"/>
        <v>233.86</v>
      </c>
      <c r="G72" s="7">
        <f>ROUND(+'Central Supply'!S169,0)</f>
        <v>8205701</v>
      </c>
      <c r="H72" s="7">
        <f>ROUND(+'Central Supply'!V169,0)</f>
        <v>34768</v>
      </c>
      <c r="I72" s="8">
        <f t="shared" si="1"/>
        <v>236.01</v>
      </c>
      <c r="J72" s="8"/>
      <c r="K72" s="9">
        <f t="shared" si="2"/>
        <v>0.0092</v>
      </c>
    </row>
    <row r="73" spans="2:11" ht="12">
      <c r="B73">
        <f>+'Central Supply'!A68</f>
        <v>161</v>
      </c>
      <c r="C73" t="str">
        <f>+'Central Supply'!B68</f>
        <v>KADLEC REGIONAL MEDICAL CENTER</v>
      </c>
      <c r="D73" s="7">
        <f>ROUND(+'Central Supply'!S68,0)</f>
        <v>9421369</v>
      </c>
      <c r="E73" s="7">
        <f>ROUND(+'Central Supply'!V68,0)</f>
        <v>27113</v>
      </c>
      <c r="F73" s="8">
        <f t="shared" si="0"/>
        <v>347.49</v>
      </c>
      <c r="G73" s="7">
        <f>ROUND(+'Central Supply'!S170,0)</f>
        <v>10686289</v>
      </c>
      <c r="H73" s="7">
        <f>ROUND(+'Central Supply'!V170,0)</f>
        <v>28692</v>
      </c>
      <c r="I73" s="8">
        <f t="shared" si="1"/>
        <v>372.45</v>
      </c>
      <c r="J73" s="8"/>
      <c r="K73" s="9">
        <f t="shared" si="2"/>
        <v>0.0718</v>
      </c>
    </row>
    <row r="74" spans="2:11" ht="12">
      <c r="B74">
        <f>+'Central Supply'!A69</f>
        <v>162</v>
      </c>
      <c r="C74" t="str">
        <f>+'Central Supply'!B69</f>
        <v>PROVIDENCE SACRED HEART MEDICAL CENTER</v>
      </c>
      <c r="D74" s="7">
        <f>ROUND(+'Central Supply'!S69,0)</f>
        <v>36031684</v>
      </c>
      <c r="E74" s="7">
        <f>ROUND(+'Central Supply'!V69,0)</f>
        <v>59724</v>
      </c>
      <c r="F74" s="8">
        <f t="shared" si="0"/>
        <v>603.3</v>
      </c>
      <c r="G74" s="7">
        <f>ROUND(+'Central Supply'!S171,0)</f>
        <v>17257101</v>
      </c>
      <c r="H74" s="7">
        <f>ROUND(+'Central Supply'!V171,0)</f>
        <v>64334</v>
      </c>
      <c r="I74" s="8">
        <f t="shared" si="1"/>
        <v>268.24</v>
      </c>
      <c r="J74" s="8"/>
      <c r="K74" s="9">
        <f t="shared" si="2"/>
        <v>-0.5554</v>
      </c>
    </row>
    <row r="75" spans="2:11" ht="12">
      <c r="B75">
        <f>+'Central Supply'!A70</f>
        <v>164</v>
      </c>
      <c r="C75" t="str">
        <f>+'Central Supply'!B70</f>
        <v>EVERGREEN HOSPITAL MEDICAL CENTER</v>
      </c>
      <c r="D75" s="7">
        <f>ROUND(+'Central Supply'!S70,0)</f>
        <v>0</v>
      </c>
      <c r="E75" s="7">
        <f>ROUND(+'Central Supply'!V70,0)</f>
        <v>31048</v>
      </c>
      <c r="F75" s="8">
        <f aca="true" t="shared" si="3" ref="F75:F106">IF(D75=0,"",IF(E75=0,"",ROUND(D75/E75,2)))</f>
      </c>
      <c r="G75" s="7">
        <f>ROUND(+'Central Supply'!S172,0)</f>
        <v>0</v>
      </c>
      <c r="H75" s="7">
        <f>ROUND(+'Central Supply'!V172,0)</f>
        <v>31549</v>
      </c>
      <c r="I75" s="8">
        <f aca="true" t="shared" si="4" ref="I75:I106">IF(G75=0,"",IF(H75=0,"",ROUND(G75/H75,2)))</f>
      </c>
      <c r="J75" s="8"/>
      <c r="K75" s="9">
        <f aca="true" t="shared" si="5" ref="K75:K106">IF(D75=0,"",IF(E75=0,"",IF(G75=0,"",IF(H75=0,"",ROUND(I75/F75-1,4)))))</f>
      </c>
    </row>
    <row r="76" spans="2:11" ht="12">
      <c r="B76">
        <f>+'Central Supply'!A71</f>
        <v>165</v>
      </c>
      <c r="C76" t="str">
        <f>+'Central Supply'!B71</f>
        <v>LAKE CHELAN COMMUNITY HOSPITAL</v>
      </c>
      <c r="D76" s="7">
        <f>ROUND(+'Central Supply'!S71,0)</f>
        <v>1370494</v>
      </c>
      <c r="E76" s="7">
        <f>ROUND(+'Central Supply'!V71,0)</f>
        <v>1459</v>
      </c>
      <c r="F76" s="8">
        <f t="shared" si="3"/>
        <v>939.34</v>
      </c>
      <c r="G76" s="7">
        <f>ROUND(+'Central Supply'!S173,0)</f>
        <v>1854606</v>
      </c>
      <c r="H76" s="7">
        <f>ROUND(+'Central Supply'!V173,0)</f>
        <v>1701</v>
      </c>
      <c r="I76" s="8">
        <f t="shared" si="4"/>
        <v>1090.3</v>
      </c>
      <c r="J76" s="8"/>
      <c r="K76" s="9">
        <f t="shared" si="5"/>
        <v>0.1607</v>
      </c>
    </row>
    <row r="77" spans="2:11" ht="12">
      <c r="B77">
        <f>+'Central Supply'!A72</f>
        <v>167</v>
      </c>
      <c r="C77" t="str">
        <f>+'Central Supply'!B72</f>
        <v>FERRY COUNTY MEMORIAL HOSPITAL</v>
      </c>
      <c r="D77" s="7">
        <f>ROUND(+'Central Supply'!S72,0)</f>
        <v>432348</v>
      </c>
      <c r="E77" s="7">
        <f>ROUND(+'Central Supply'!V72,0)</f>
        <v>560</v>
      </c>
      <c r="F77" s="8">
        <f t="shared" si="3"/>
        <v>772.05</v>
      </c>
      <c r="G77" s="7">
        <f>ROUND(+'Central Supply'!S174,0)</f>
        <v>368854</v>
      </c>
      <c r="H77" s="7">
        <f>ROUND(+'Central Supply'!V174,0)</f>
        <v>595</v>
      </c>
      <c r="I77" s="8">
        <f t="shared" si="4"/>
        <v>619.92</v>
      </c>
      <c r="J77" s="8"/>
      <c r="K77" s="9">
        <f t="shared" si="5"/>
        <v>-0.197</v>
      </c>
    </row>
    <row r="78" spans="2:11" ht="12">
      <c r="B78">
        <f>+'Central Supply'!A73</f>
        <v>168</v>
      </c>
      <c r="C78" t="str">
        <f>+'Central Supply'!B73</f>
        <v>CENTRAL WASHINGTON HOSPITAL</v>
      </c>
      <c r="D78" s="7">
        <f>ROUND(+'Central Supply'!S73,0)</f>
        <v>47003433</v>
      </c>
      <c r="E78" s="7">
        <f>ROUND(+'Central Supply'!V73,0)</f>
        <v>18831</v>
      </c>
      <c r="F78" s="8">
        <f t="shared" si="3"/>
        <v>2496.07</v>
      </c>
      <c r="G78" s="7">
        <f>ROUND(+'Central Supply'!S175,0)</f>
        <v>48852269</v>
      </c>
      <c r="H78" s="7">
        <f>ROUND(+'Central Supply'!V175,0)</f>
        <v>17915</v>
      </c>
      <c r="I78" s="8">
        <f t="shared" si="4"/>
        <v>2726.89</v>
      </c>
      <c r="J78" s="8"/>
      <c r="K78" s="9">
        <f t="shared" si="5"/>
        <v>0.0925</v>
      </c>
    </row>
    <row r="79" spans="2:11" ht="12">
      <c r="B79">
        <f>+'Central Supply'!A74</f>
        <v>169</v>
      </c>
      <c r="C79" t="str">
        <f>+'Central Supply'!B74</f>
        <v>GROUP HEALTH EASTSIDE</v>
      </c>
      <c r="D79" s="7">
        <f>ROUND(+'Central Supply'!S74,0)</f>
        <v>0</v>
      </c>
      <c r="E79" s="7">
        <f>ROUND(+'Central Supply'!V74,0)</f>
        <v>1590</v>
      </c>
      <c r="F79" s="8">
        <f t="shared" si="3"/>
      </c>
      <c r="G79" s="7">
        <f>ROUND(+'Central Supply'!S176,0)</f>
        <v>0</v>
      </c>
      <c r="H79" s="7">
        <f>ROUND(+'Central Supply'!V176,0)</f>
        <v>0</v>
      </c>
      <c r="I79" s="8">
        <f t="shared" si="4"/>
      </c>
      <c r="J79" s="8"/>
      <c r="K79" s="9">
        <f t="shared" si="5"/>
      </c>
    </row>
    <row r="80" spans="2:11" ht="12">
      <c r="B80">
        <f>+'Central Supply'!A75</f>
        <v>170</v>
      </c>
      <c r="C80" t="str">
        <f>+'Central Supply'!B75</f>
        <v>SOUTHWEST WASHINGTON MEDICAL CENTER</v>
      </c>
      <c r="D80" s="7">
        <f>ROUND(+'Central Supply'!S75,0)</f>
        <v>868511</v>
      </c>
      <c r="E80" s="7">
        <f>ROUND(+'Central Supply'!V75,0)</f>
        <v>44834</v>
      </c>
      <c r="F80" s="8">
        <f t="shared" si="3"/>
        <v>19.37</v>
      </c>
      <c r="G80" s="7">
        <f>ROUND(+'Central Supply'!S177,0)</f>
        <v>861418</v>
      </c>
      <c r="H80" s="7">
        <f>ROUND(+'Central Supply'!V177,0)</f>
        <v>49418</v>
      </c>
      <c r="I80" s="8">
        <f t="shared" si="4"/>
        <v>17.43</v>
      </c>
      <c r="J80" s="8"/>
      <c r="K80" s="9">
        <f t="shared" si="5"/>
        <v>-0.1002</v>
      </c>
    </row>
    <row r="81" spans="2:11" ht="12">
      <c r="B81">
        <f>+'Central Supply'!A76</f>
        <v>172</v>
      </c>
      <c r="C81" t="str">
        <f>+'Central Supply'!B76</f>
        <v>PULLMAN REGIONAL HOSPITAL</v>
      </c>
      <c r="D81" s="7">
        <f>ROUND(+'Central Supply'!S76,0)</f>
        <v>13803792</v>
      </c>
      <c r="E81" s="7">
        <f>ROUND(+'Central Supply'!V76,0)</f>
        <v>3616</v>
      </c>
      <c r="F81" s="8">
        <f t="shared" si="3"/>
        <v>3817.42</v>
      </c>
      <c r="G81" s="7">
        <f>ROUND(+'Central Supply'!S178,0)</f>
        <v>13898803</v>
      </c>
      <c r="H81" s="7">
        <f>ROUND(+'Central Supply'!V178,0)</f>
        <v>3480</v>
      </c>
      <c r="I81" s="8">
        <f t="shared" si="4"/>
        <v>3993.91</v>
      </c>
      <c r="J81" s="8"/>
      <c r="K81" s="9">
        <f t="shared" si="5"/>
        <v>0.0462</v>
      </c>
    </row>
    <row r="82" spans="2:11" ht="12">
      <c r="B82">
        <f>+'Central Supply'!A77</f>
        <v>173</v>
      </c>
      <c r="C82" t="str">
        <f>+'Central Supply'!B77</f>
        <v>MORTON GENERAL HOSPITAL</v>
      </c>
      <c r="D82" s="7">
        <f>ROUND(+'Central Supply'!S77,0)</f>
        <v>85855</v>
      </c>
      <c r="E82" s="7">
        <f>ROUND(+'Central Supply'!V77,0)</f>
        <v>1442</v>
      </c>
      <c r="F82" s="8">
        <f t="shared" si="3"/>
        <v>59.54</v>
      </c>
      <c r="G82" s="7">
        <f>ROUND(+'Central Supply'!S179,0)</f>
        <v>90864</v>
      </c>
      <c r="H82" s="7">
        <f>ROUND(+'Central Supply'!V179,0)</f>
        <v>1566</v>
      </c>
      <c r="I82" s="8">
        <f t="shared" si="4"/>
        <v>58.02</v>
      </c>
      <c r="J82" s="8"/>
      <c r="K82" s="9">
        <f t="shared" si="5"/>
        <v>-0.0255</v>
      </c>
    </row>
    <row r="83" spans="2:11" ht="12">
      <c r="B83">
        <f>+'Central Supply'!A78</f>
        <v>175</v>
      </c>
      <c r="C83" t="str">
        <f>+'Central Supply'!B78</f>
        <v>MARY BRIDGE CHILDRENS HEALTH CENTER</v>
      </c>
      <c r="D83" s="7">
        <f>ROUND(+'Central Supply'!S78,0)</f>
        <v>0</v>
      </c>
      <c r="E83" s="7">
        <f>ROUND(+'Central Supply'!V78,0)</f>
        <v>9049</v>
      </c>
      <c r="F83" s="8">
        <f t="shared" si="3"/>
      </c>
      <c r="G83" s="7">
        <f>ROUND(+'Central Supply'!S180,0)</f>
        <v>26580</v>
      </c>
      <c r="H83" s="7">
        <f>ROUND(+'Central Supply'!V180,0)</f>
        <v>8663</v>
      </c>
      <c r="I83" s="8">
        <f t="shared" si="4"/>
        <v>3.07</v>
      </c>
      <c r="J83" s="8"/>
      <c r="K83" s="9">
        <f t="shared" si="5"/>
      </c>
    </row>
    <row r="84" spans="2:11" ht="12">
      <c r="B84">
        <f>+'Central Supply'!A79</f>
        <v>176</v>
      </c>
      <c r="C84" t="str">
        <f>+'Central Supply'!B79</f>
        <v>TACOMA GENERAL ALLENMORE HOSPITAL</v>
      </c>
      <c r="D84" s="7">
        <f>ROUND(+'Central Supply'!S79,0)</f>
        <v>2295327</v>
      </c>
      <c r="E84" s="7">
        <f>ROUND(+'Central Supply'!V79,0)</f>
        <v>44461</v>
      </c>
      <c r="F84" s="8">
        <f t="shared" si="3"/>
        <v>51.63</v>
      </c>
      <c r="G84" s="7">
        <f>ROUND(+'Central Supply'!S181,0)</f>
        <v>1989234</v>
      </c>
      <c r="H84" s="7">
        <f>ROUND(+'Central Supply'!V181,0)</f>
        <v>43169</v>
      </c>
      <c r="I84" s="8">
        <f t="shared" si="4"/>
        <v>46.08</v>
      </c>
      <c r="J84" s="8"/>
      <c r="K84" s="9">
        <f t="shared" si="5"/>
        <v>-0.1075</v>
      </c>
    </row>
    <row r="85" spans="2:11" ht="12">
      <c r="B85">
        <f>+'Central Supply'!A80</f>
        <v>178</v>
      </c>
      <c r="C85" t="str">
        <f>+'Central Supply'!B80</f>
        <v>DEER PARK HOSPITAL</v>
      </c>
      <c r="D85" s="7">
        <f>ROUND(+'Central Supply'!S80,0)</f>
        <v>57864</v>
      </c>
      <c r="E85" s="7">
        <f>ROUND(+'Central Supply'!V80,0)</f>
        <v>77</v>
      </c>
      <c r="F85" s="8">
        <f t="shared" si="3"/>
        <v>751.48</v>
      </c>
      <c r="G85" s="7">
        <f>ROUND(+'Central Supply'!S182,0)</f>
        <v>0</v>
      </c>
      <c r="H85" s="7">
        <f>ROUND(+'Central Supply'!V182,0)</f>
        <v>0</v>
      </c>
      <c r="I85" s="8">
        <f t="shared" si="4"/>
      </c>
      <c r="J85" s="8"/>
      <c r="K85" s="9">
        <f t="shared" si="5"/>
      </c>
    </row>
    <row r="86" spans="2:11" ht="12">
      <c r="B86">
        <f>+'Central Supply'!A81</f>
        <v>180</v>
      </c>
      <c r="C86" t="str">
        <f>+'Central Supply'!B81</f>
        <v>VALLEY HOSPITAL AND MEDICAL CENTER</v>
      </c>
      <c r="D86" s="7">
        <f>ROUND(+'Central Supply'!S81,0)</f>
        <v>45358</v>
      </c>
      <c r="E86" s="7">
        <f>ROUND(+'Central Supply'!V81,0)</f>
        <v>6682</v>
      </c>
      <c r="F86" s="8">
        <f t="shared" si="3"/>
        <v>6.79</v>
      </c>
      <c r="G86" s="7">
        <f>ROUND(+'Central Supply'!S183,0)</f>
        <v>41980</v>
      </c>
      <c r="H86" s="7">
        <f>ROUND(+'Central Supply'!V183,0)</f>
        <v>9834</v>
      </c>
      <c r="I86" s="8">
        <f t="shared" si="4"/>
        <v>4.27</v>
      </c>
      <c r="J86" s="8"/>
      <c r="K86" s="9">
        <f t="shared" si="5"/>
        <v>-0.3711</v>
      </c>
    </row>
    <row r="87" spans="2:11" ht="12">
      <c r="B87">
        <f>+'Central Supply'!A82</f>
        <v>183</v>
      </c>
      <c r="C87" t="str">
        <f>+'Central Supply'!B82</f>
        <v>AUBURN REGIONAL MEDICAL CENTER</v>
      </c>
      <c r="D87" s="7">
        <f>ROUND(+'Central Supply'!S82,0)</f>
        <v>13845292</v>
      </c>
      <c r="E87" s="7">
        <f>ROUND(+'Central Supply'!V82,0)</f>
        <v>13816</v>
      </c>
      <c r="F87" s="8">
        <f t="shared" si="3"/>
        <v>1002.12</v>
      </c>
      <c r="G87" s="7">
        <f>ROUND(+'Central Supply'!S184,0)</f>
        <v>10864010</v>
      </c>
      <c r="H87" s="7">
        <f>ROUND(+'Central Supply'!V184,0)</f>
        <v>12971</v>
      </c>
      <c r="I87" s="8">
        <f t="shared" si="4"/>
        <v>837.56</v>
      </c>
      <c r="J87" s="8"/>
      <c r="K87" s="9">
        <f t="shared" si="5"/>
        <v>-0.1642</v>
      </c>
    </row>
    <row r="88" spans="2:11" ht="12">
      <c r="B88">
        <f>+'Central Supply'!A83</f>
        <v>186</v>
      </c>
      <c r="C88" t="str">
        <f>+'Central Supply'!B83</f>
        <v>MARK REED HOSPITAL</v>
      </c>
      <c r="D88" s="7">
        <f>ROUND(+'Central Supply'!S83,0)</f>
        <v>218787</v>
      </c>
      <c r="E88" s="7">
        <f>ROUND(+'Central Supply'!V83,0)</f>
        <v>1135</v>
      </c>
      <c r="F88" s="8">
        <f t="shared" si="3"/>
        <v>192.76</v>
      </c>
      <c r="G88" s="7">
        <f>ROUND(+'Central Supply'!S185,0)</f>
        <v>283925</v>
      </c>
      <c r="H88" s="7">
        <f>ROUND(+'Central Supply'!V185,0)</f>
        <v>669</v>
      </c>
      <c r="I88" s="8">
        <f t="shared" si="4"/>
        <v>424.4</v>
      </c>
      <c r="J88" s="8"/>
      <c r="K88" s="9">
        <f t="shared" si="5"/>
        <v>1.2017</v>
      </c>
    </row>
    <row r="89" spans="2:11" ht="12">
      <c r="B89">
        <f>+'Central Supply'!A84</f>
        <v>191</v>
      </c>
      <c r="C89" t="str">
        <f>+'Central Supply'!B84</f>
        <v>PROVIDENCE CENTRALIA HOSPITAL</v>
      </c>
      <c r="D89" s="7">
        <f>ROUND(+'Central Supply'!S84,0)</f>
        <v>2702764</v>
      </c>
      <c r="E89" s="7">
        <f>ROUND(+'Central Supply'!V84,0)</f>
        <v>11160</v>
      </c>
      <c r="F89" s="8">
        <f t="shared" si="3"/>
        <v>242.18</v>
      </c>
      <c r="G89" s="7">
        <f>ROUND(+'Central Supply'!S186,0)</f>
        <v>3177842</v>
      </c>
      <c r="H89" s="7">
        <f>ROUND(+'Central Supply'!V186,0)</f>
        <v>10112</v>
      </c>
      <c r="I89" s="8">
        <f t="shared" si="4"/>
        <v>314.26</v>
      </c>
      <c r="J89" s="8"/>
      <c r="K89" s="9">
        <f t="shared" si="5"/>
        <v>0.2976</v>
      </c>
    </row>
    <row r="90" spans="2:11" ht="12">
      <c r="B90">
        <f>+'Central Supply'!A85</f>
        <v>193</v>
      </c>
      <c r="C90" t="str">
        <f>+'Central Supply'!B85</f>
        <v>PROVIDENCE MOUNT CARMEL HOSPITAL</v>
      </c>
      <c r="D90" s="7">
        <f>ROUND(+'Central Supply'!S85,0)</f>
        <v>4167521</v>
      </c>
      <c r="E90" s="7">
        <f>ROUND(+'Central Supply'!V85,0)</f>
        <v>3267</v>
      </c>
      <c r="F90" s="8">
        <f t="shared" si="3"/>
        <v>1275.64</v>
      </c>
      <c r="G90" s="7">
        <f>ROUND(+'Central Supply'!S187,0)</f>
        <v>2621459</v>
      </c>
      <c r="H90" s="7">
        <f>ROUND(+'Central Supply'!V187,0)</f>
        <v>3245</v>
      </c>
      <c r="I90" s="8">
        <f t="shared" si="4"/>
        <v>807.85</v>
      </c>
      <c r="J90" s="8"/>
      <c r="K90" s="9">
        <f t="shared" si="5"/>
        <v>-0.3667</v>
      </c>
    </row>
    <row r="91" spans="2:11" ht="12">
      <c r="B91">
        <f>+'Central Supply'!A86</f>
        <v>194</v>
      </c>
      <c r="C91" t="str">
        <f>+'Central Supply'!B86</f>
        <v>PROVIDENCE SAINT JOSEPHS HOSPITAL</v>
      </c>
      <c r="D91" s="7">
        <f>ROUND(+'Central Supply'!S86,0)</f>
        <v>1328738</v>
      </c>
      <c r="E91" s="7">
        <f>ROUND(+'Central Supply'!V86,0)</f>
        <v>1530</v>
      </c>
      <c r="F91" s="8">
        <f t="shared" si="3"/>
        <v>868.46</v>
      </c>
      <c r="G91" s="7">
        <f>ROUND(+'Central Supply'!S188,0)</f>
        <v>868184</v>
      </c>
      <c r="H91" s="7">
        <f>ROUND(+'Central Supply'!V188,0)</f>
        <v>1130</v>
      </c>
      <c r="I91" s="8">
        <f t="shared" si="4"/>
        <v>768.3</v>
      </c>
      <c r="J91" s="8"/>
      <c r="K91" s="9">
        <f t="shared" si="5"/>
        <v>-0.1153</v>
      </c>
    </row>
    <row r="92" spans="2:11" ht="12">
      <c r="B92">
        <f>+'Central Supply'!A87</f>
        <v>195</v>
      </c>
      <c r="C92" t="str">
        <f>+'Central Supply'!B87</f>
        <v>SNOQUALMIE VALLEY HOSPITAL</v>
      </c>
      <c r="D92" s="7">
        <f>ROUND(+'Central Supply'!S87,0)</f>
        <v>113731</v>
      </c>
      <c r="E92" s="7">
        <f>ROUND(+'Central Supply'!V87,0)</f>
        <v>1252</v>
      </c>
      <c r="F92" s="8">
        <f t="shared" si="3"/>
        <v>90.84</v>
      </c>
      <c r="G92" s="7">
        <f>ROUND(+'Central Supply'!S189,0)</f>
        <v>105133</v>
      </c>
      <c r="H92" s="7">
        <f>ROUND(+'Central Supply'!V189,0)</f>
        <v>505</v>
      </c>
      <c r="I92" s="8">
        <f t="shared" si="4"/>
        <v>208.18</v>
      </c>
      <c r="J92" s="8"/>
      <c r="K92" s="9">
        <f t="shared" si="5"/>
        <v>1.2917</v>
      </c>
    </row>
    <row r="93" spans="2:11" ht="12">
      <c r="B93">
        <f>+'Central Supply'!A88</f>
        <v>197</v>
      </c>
      <c r="C93" t="str">
        <f>+'Central Supply'!B88</f>
        <v>CAPITAL MEDICAL CENTER</v>
      </c>
      <c r="D93" s="7">
        <f>ROUND(+'Central Supply'!S88,0)</f>
        <v>0</v>
      </c>
      <c r="E93" s="7">
        <f>ROUND(+'Central Supply'!V88,0)</f>
        <v>7450</v>
      </c>
      <c r="F93" s="8">
        <f t="shared" si="3"/>
      </c>
      <c r="G93" s="7">
        <f>ROUND(+'Central Supply'!S190,0)</f>
        <v>0</v>
      </c>
      <c r="H93" s="7">
        <f>ROUND(+'Central Supply'!V190,0)</f>
        <v>8572</v>
      </c>
      <c r="I93" s="8">
        <f t="shared" si="4"/>
      </c>
      <c r="J93" s="8"/>
      <c r="K93" s="9">
        <f t="shared" si="5"/>
      </c>
    </row>
    <row r="94" spans="2:11" ht="12">
      <c r="B94">
        <f>+'Central Supply'!A89</f>
        <v>198</v>
      </c>
      <c r="C94" t="str">
        <f>+'Central Supply'!B89</f>
        <v>SUNNYSIDE COMMUNITY HOSPITAL</v>
      </c>
      <c r="D94" s="7">
        <f>ROUND(+'Central Supply'!S89,0)</f>
        <v>1188513</v>
      </c>
      <c r="E94" s="7">
        <f>ROUND(+'Central Supply'!V89,0)</f>
        <v>3954</v>
      </c>
      <c r="F94" s="8">
        <f t="shared" si="3"/>
        <v>300.58</v>
      </c>
      <c r="G94" s="7">
        <f>ROUND(+'Central Supply'!S191,0)</f>
        <v>1408436</v>
      </c>
      <c r="H94" s="7">
        <f>ROUND(+'Central Supply'!V191,0)</f>
        <v>4341</v>
      </c>
      <c r="I94" s="8">
        <f t="shared" si="4"/>
        <v>324.45</v>
      </c>
      <c r="J94" s="8"/>
      <c r="K94" s="9">
        <f t="shared" si="5"/>
        <v>0.0794</v>
      </c>
    </row>
    <row r="95" spans="2:11" ht="12">
      <c r="B95">
        <f>+'Central Supply'!A90</f>
        <v>199</v>
      </c>
      <c r="C95" t="str">
        <f>+'Central Supply'!B90</f>
        <v>TOPPENISH COMMUNITY HOSPITAL</v>
      </c>
      <c r="D95" s="7">
        <f>ROUND(+'Central Supply'!S90,0)</f>
        <v>5044448</v>
      </c>
      <c r="E95" s="7">
        <f>ROUND(+'Central Supply'!V90,0)</f>
        <v>3331</v>
      </c>
      <c r="F95" s="8">
        <f t="shared" si="3"/>
        <v>1514.39</v>
      </c>
      <c r="G95" s="7">
        <f>ROUND(+'Central Supply'!S192,0)</f>
        <v>4755250</v>
      </c>
      <c r="H95" s="7">
        <f>ROUND(+'Central Supply'!V192,0)</f>
        <v>3487</v>
      </c>
      <c r="I95" s="8">
        <f t="shared" si="4"/>
        <v>1363.71</v>
      </c>
      <c r="J95" s="8"/>
      <c r="K95" s="9">
        <f t="shared" si="5"/>
        <v>-0.0995</v>
      </c>
    </row>
    <row r="96" spans="2:11" ht="12">
      <c r="B96">
        <f>+'Central Supply'!A91</f>
        <v>201</v>
      </c>
      <c r="C96" t="str">
        <f>+'Central Supply'!B91</f>
        <v>SAINT FRANCIS COMMUNITY HOSPITAL</v>
      </c>
      <c r="D96" s="7">
        <f>ROUND(+'Central Supply'!S91,0)</f>
        <v>44881692</v>
      </c>
      <c r="E96" s="7">
        <f>ROUND(+'Central Supply'!V91,0)</f>
        <v>15555</v>
      </c>
      <c r="F96" s="8">
        <f t="shared" si="3"/>
        <v>2885.35</v>
      </c>
      <c r="G96" s="7">
        <f>ROUND(+'Central Supply'!S193,0)</f>
        <v>25769764</v>
      </c>
      <c r="H96" s="7">
        <f>ROUND(+'Central Supply'!V193,0)</f>
        <v>16257</v>
      </c>
      <c r="I96" s="8">
        <f t="shared" si="4"/>
        <v>1585.15</v>
      </c>
      <c r="J96" s="8"/>
      <c r="K96" s="9">
        <f t="shared" si="5"/>
        <v>-0.4506</v>
      </c>
    </row>
    <row r="97" spans="2:11" ht="12">
      <c r="B97">
        <f>+'Central Supply'!A92</f>
        <v>202</v>
      </c>
      <c r="C97" t="str">
        <f>+'Central Supply'!B92</f>
        <v>REGIONAL HOSP. FOR RESP. &amp; COMPLEX CARE</v>
      </c>
      <c r="D97" s="7">
        <f>ROUND(+'Central Supply'!S92,0)</f>
        <v>376</v>
      </c>
      <c r="E97" s="7">
        <f>ROUND(+'Central Supply'!V92,0)</f>
        <v>776</v>
      </c>
      <c r="F97" s="8">
        <f t="shared" si="3"/>
        <v>0.48</v>
      </c>
      <c r="G97" s="7">
        <f>ROUND(+'Central Supply'!S194,0)</f>
        <v>0</v>
      </c>
      <c r="H97" s="7">
        <f>ROUND(+'Central Supply'!V194,0)</f>
        <v>897</v>
      </c>
      <c r="I97" s="8">
        <f t="shared" si="4"/>
      </c>
      <c r="J97" s="8"/>
      <c r="K97" s="9">
        <f t="shared" si="5"/>
      </c>
    </row>
    <row r="98" spans="2:11" ht="12">
      <c r="B98">
        <f>+'Central Supply'!A93</f>
        <v>204</v>
      </c>
      <c r="C98" t="str">
        <f>+'Central Supply'!B93</f>
        <v>SEATTLE CANCER CARE ALLIANCE</v>
      </c>
      <c r="D98" s="7">
        <f>ROUND(+'Central Supply'!S93,0)</f>
        <v>10023539</v>
      </c>
      <c r="E98" s="7">
        <f>ROUND(+'Central Supply'!V93,0)</f>
        <v>12695</v>
      </c>
      <c r="F98" s="8">
        <f t="shared" si="3"/>
        <v>789.57</v>
      </c>
      <c r="G98" s="7">
        <f>ROUND(+'Central Supply'!S195,0)</f>
        <v>10913713</v>
      </c>
      <c r="H98" s="7">
        <f>ROUND(+'Central Supply'!V195,0)</f>
        <v>12672</v>
      </c>
      <c r="I98" s="8">
        <f t="shared" si="4"/>
        <v>861.25</v>
      </c>
      <c r="J98" s="8"/>
      <c r="K98" s="9">
        <f t="shared" si="5"/>
        <v>0.0908</v>
      </c>
    </row>
    <row r="99" spans="2:11" ht="12">
      <c r="B99">
        <f>+'Central Supply'!A94</f>
        <v>205</v>
      </c>
      <c r="C99" t="str">
        <f>+'Central Supply'!B94</f>
        <v>WENATCHEE VALLEY MEDICAL CENTER</v>
      </c>
      <c r="D99" s="7">
        <f>ROUND(+'Central Supply'!S94,0)</f>
        <v>5265181</v>
      </c>
      <c r="E99" s="7">
        <f>ROUND(+'Central Supply'!V94,0)</f>
        <v>7232</v>
      </c>
      <c r="F99" s="8">
        <f t="shared" si="3"/>
        <v>728.04</v>
      </c>
      <c r="G99" s="7">
        <f>ROUND(+'Central Supply'!S196,0)</f>
        <v>6054292</v>
      </c>
      <c r="H99" s="7">
        <f>ROUND(+'Central Supply'!V196,0)</f>
        <v>9260</v>
      </c>
      <c r="I99" s="8">
        <f t="shared" si="4"/>
        <v>653.81</v>
      </c>
      <c r="J99" s="8"/>
      <c r="K99" s="9">
        <f t="shared" si="5"/>
        <v>-0.102</v>
      </c>
    </row>
    <row r="100" spans="2:11" ht="12">
      <c r="B100">
        <f>+'Central Supply'!A95</f>
        <v>206</v>
      </c>
      <c r="C100" t="str">
        <f>+'Central Supply'!B95</f>
        <v>UNITED GENERAL HOSPITAL</v>
      </c>
      <c r="D100" s="7">
        <f>ROUND(+'Central Supply'!S95,0)</f>
        <v>988519</v>
      </c>
      <c r="E100" s="7">
        <f>ROUND(+'Central Supply'!V95,0)</f>
        <v>4763</v>
      </c>
      <c r="F100" s="8">
        <f t="shared" si="3"/>
        <v>207.54</v>
      </c>
      <c r="G100" s="7">
        <f>ROUND(+'Central Supply'!S197,0)</f>
        <v>762087</v>
      </c>
      <c r="H100" s="7">
        <f>ROUND(+'Central Supply'!V197,0)</f>
        <v>5095</v>
      </c>
      <c r="I100" s="8">
        <f t="shared" si="4"/>
        <v>149.58</v>
      </c>
      <c r="J100" s="8"/>
      <c r="K100" s="9">
        <f t="shared" si="5"/>
        <v>-0.2793</v>
      </c>
    </row>
    <row r="101" spans="2:11" ht="12">
      <c r="B101">
        <f>+'Central Supply'!A96</f>
        <v>207</v>
      </c>
      <c r="C101" t="str">
        <f>+'Central Supply'!B96</f>
        <v>SKAGIT VALLEY HOSPITAL</v>
      </c>
      <c r="D101" s="7">
        <f>ROUND(+'Central Supply'!S96,0)</f>
        <v>21442573</v>
      </c>
      <c r="E101" s="7">
        <f>ROUND(+'Central Supply'!V96,0)</f>
        <v>16033</v>
      </c>
      <c r="F101" s="8">
        <f t="shared" si="3"/>
        <v>1337.4</v>
      </c>
      <c r="G101" s="7">
        <f>ROUND(+'Central Supply'!S198,0)</f>
        <v>22265476</v>
      </c>
      <c r="H101" s="7">
        <f>ROUND(+'Central Supply'!V198,0)</f>
        <v>15909</v>
      </c>
      <c r="I101" s="8">
        <f t="shared" si="4"/>
        <v>1399.55</v>
      </c>
      <c r="J101" s="8"/>
      <c r="K101" s="9">
        <f t="shared" si="5"/>
        <v>0.0465</v>
      </c>
    </row>
    <row r="102" spans="2:11" ht="12">
      <c r="B102">
        <f>+'Central Supply'!A97</f>
        <v>208</v>
      </c>
      <c r="C102" t="str">
        <f>+'Central Supply'!B97</f>
        <v>LEGACY SALMON CREEK HOSPITAL</v>
      </c>
      <c r="D102" s="7">
        <f>ROUND(+'Central Supply'!S97,0)</f>
        <v>0</v>
      </c>
      <c r="E102" s="7">
        <f>ROUND(+'Central Supply'!V97,0)</f>
        <v>13830</v>
      </c>
      <c r="F102" s="8">
        <f t="shared" si="3"/>
      </c>
      <c r="G102" s="7">
        <f>ROUND(+'Central Supply'!S199,0)</f>
        <v>0</v>
      </c>
      <c r="H102" s="7">
        <f>ROUND(+'Central Supply'!V199,0)</f>
        <v>15387</v>
      </c>
      <c r="I102" s="8">
        <f t="shared" si="4"/>
      </c>
      <c r="J102" s="8"/>
      <c r="K102" s="9">
        <f t="shared" si="5"/>
      </c>
    </row>
    <row r="103" spans="2:11" ht="12">
      <c r="B103">
        <f>+'Central Supply'!A98</f>
        <v>209</v>
      </c>
      <c r="C103" t="str">
        <f>+'Central Supply'!B98</f>
        <v>SAINT ANTHONY HOSPITAL</v>
      </c>
      <c r="D103" s="7">
        <f>ROUND(+'Central Supply'!S98,0)</f>
        <v>0</v>
      </c>
      <c r="E103" s="7">
        <f>ROUND(+'Central Supply'!V98,0)</f>
        <v>0</v>
      </c>
      <c r="F103" s="8">
        <f t="shared" si="3"/>
      </c>
      <c r="G103" s="7">
        <f>ROUND(+'Central Supply'!S200,0)</f>
        <v>1222978</v>
      </c>
      <c r="H103" s="7">
        <f>ROUND(+'Central Supply'!V200,0)</f>
        <v>1638</v>
      </c>
      <c r="I103" s="8">
        <f t="shared" si="4"/>
        <v>746.63</v>
      </c>
      <c r="J103" s="8"/>
      <c r="K103" s="9">
        <f t="shared" si="5"/>
      </c>
    </row>
    <row r="104" spans="2:11" ht="12">
      <c r="B104">
        <f>+'Central Supply'!A99</f>
        <v>904</v>
      </c>
      <c r="C104" t="str">
        <f>+'Central Supply'!B99</f>
        <v>BHC FAIRFAX HOSPITAL</v>
      </c>
      <c r="D104" s="7">
        <f>ROUND(+'Central Supply'!S99,0)</f>
        <v>0</v>
      </c>
      <c r="E104" s="7">
        <f>ROUND(+'Central Supply'!V99,0)</f>
        <v>2105</v>
      </c>
      <c r="F104" s="8">
        <f t="shared" si="3"/>
      </c>
      <c r="G104" s="7">
        <f>ROUND(+'Central Supply'!S201,0)</f>
        <v>0</v>
      </c>
      <c r="H104" s="7">
        <f>ROUND(+'Central Supply'!V201,0)</f>
        <v>2056</v>
      </c>
      <c r="I104" s="8">
        <f t="shared" si="4"/>
      </c>
      <c r="J104" s="8"/>
      <c r="K104" s="9">
        <f t="shared" si="5"/>
      </c>
    </row>
    <row r="105" spans="2:11" ht="12">
      <c r="B105">
        <f>+'Central Supply'!A100</f>
        <v>915</v>
      </c>
      <c r="C105" t="str">
        <f>+'Central Supply'!B100</f>
        <v>LOURDES COUNSELING CENTER</v>
      </c>
      <c r="D105" s="7">
        <f>ROUND(+'Central Supply'!S100,0)</f>
        <v>0</v>
      </c>
      <c r="E105" s="7">
        <f>ROUND(+'Central Supply'!V100,0)</f>
        <v>981</v>
      </c>
      <c r="F105" s="8">
        <f t="shared" si="3"/>
      </c>
      <c r="G105" s="7">
        <f>ROUND(+'Central Supply'!S202,0)</f>
        <v>0</v>
      </c>
      <c r="H105" s="7">
        <f>ROUND(+'Central Supply'!V202,0)</f>
        <v>926</v>
      </c>
      <c r="I105" s="8">
        <f t="shared" si="4"/>
      </c>
      <c r="J105" s="8"/>
      <c r="K105" s="9">
        <f t="shared" si="5"/>
      </c>
    </row>
    <row r="106" spans="2:11" ht="12">
      <c r="B106">
        <f>+'Central Supply'!A101</f>
        <v>919</v>
      </c>
      <c r="C106" t="str">
        <f>+'Central Supply'!B101</f>
        <v>NAVOS</v>
      </c>
      <c r="D106" s="7">
        <f>ROUND(+'Central Supply'!S101,0)</f>
        <v>0</v>
      </c>
      <c r="E106" s="7">
        <f>ROUND(+'Central Supply'!V101,0)</f>
        <v>567</v>
      </c>
      <c r="F106" s="8">
        <f t="shared" si="3"/>
      </c>
      <c r="G106" s="7">
        <f>ROUND(+'Central Supply'!S203,0)</f>
        <v>0</v>
      </c>
      <c r="H106" s="7">
        <f>ROUND(+'Central Supply'!V203,0)</f>
        <v>547</v>
      </c>
      <c r="I106" s="8">
        <f t="shared" si="4"/>
      </c>
      <c r="J106" s="8"/>
      <c r="K106" s="9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I18" sqref="I18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9.25390625" style="0" bestFit="1" customWidth="1"/>
    <col min="5" max="5" width="7.875" style="0" bestFit="1" customWidth="1"/>
    <col min="6" max="6" width="9.875" style="0" bestFit="1" customWidth="1"/>
    <col min="7" max="7" width="9.25390625" style="0" bestFit="1" customWidth="1"/>
    <col min="8" max="8" width="7.875" style="0" bestFit="1" customWidth="1"/>
    <col min="9" max="9" width="9.875" style="0" bestFit="1" customWidth="1"/>
    <col min="10" max="10" width="2.625" style="0" customWidth="1"/>
    <col min="11" max="11" width="8.125" style="0" bestFit="1" customWidth="1"/>
  </cols>
  <sheetData>
    <row r="1" spans="1:10" ht="12">
      <c r="A1" s="5" t="s">
        <v>26</v>
      </c>
      <c r="B1" s="5"/>
      <c r="C1" s="5"/>
      <c r="D1" s="5"/>
      <c r="E1" s="5"/>
      <c r="F1" s="3"/>
      <c r="G1" s="5"/>
      <c r="H1" s="5"/>
      <c r="I1" s="5"/>
      <c r="J1" s="5"/>
    </row>
    <row r="2" spans="6:11" ht="12">
      <c r="F2" s="1"/>
      <c r="K2" s="2" t="s">
        <v>38</v>
      </c>
    </row>
    <row r="3" spans="4:11" ht="12">
      <c r="D3" s="6"/>
      <c r="F3" s="1"/>
      <c r="K3">
        <v>202</v>
      </c>
    </row>
    <row r="4" spans="1:10" ht="1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0" ht="12">
      <c r="A5" s="3" t="s">
        <v>35</v>
      </c>
      <c r="B5" s="5"/>
      <c r="C5" s="5"/>
      <c r="D5" s="5"/>
      <c r="E5" s="3"/>
      <c r="F5" s="5"/>
      <c r="G5" s="5"/>
      <c r="H5" s="5"/>
      <c r="I5" s="5"/>
      <c r="J5" s="5"/>
    </row>
    <row r="7" spans="5:9" ht="12">
      <c r="E7" s="19">
        <f>ROUND(+'Central Supply'!D5,0)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/>
      <c r="F8" s="2" t="s">
        <v>2</v>
      </c>
      <c r="G8" s="1"/>
      <c r="I8" s="2" t="s">
        <v>2</v>
      </c>
      <c r="J8" s="2"/>
      <c r="K8" s="2" t="s">
        <v>72</v>
      </c>
    </row>
    <row r="9" spans="1:11" ht="12">
      <c r="A9" s="2"/>
      <c r="B9" s="2" t="s">
        <v>47</v>
      </c>
      <c r="C9" s="2" t="s">
        <v>48</v>
      </c>
      <c r="D9" s="1" t="s">
        <v>9</v>
      </c>
      <c r="E9" s="1" t="s">
        <v>27</v>
      </c>
      <c r="F9" s="1" t="s">
        <v>28</v>
      </c>
      <c r="G9" s="1" t="s">
        <v>9</v>
      </c>
      <c r="H9" s="1" t="s">
        <v>27</v>
      </c>
      <c r="I9" s="1" t="s">
        <v>28</v>
      </c>
      <c r="J9" s="1"/>
      <c r="K9" s="2" t="s">
        <v>73</v>
      </c>
    </row>
    <row r="10" spans="2:11" ht="12">
      <c r="B10">
        <f>+'Central Supply'!A5</f>
        <v>1</v>
      </c>
      <c r="C10" t="str">
        <f>+'Central Supply'!B5</f>
        <v>SWEDISH HEALTH SERVICES</v>
      </c>
      <c r="D10" s="7">
        <f>ROUND(+'Central Supply'!G5,0)</f>
        <v>3444193</v>
      </c>
      <c r="E10" s="8">
        <f>ROUND(+'Central Supply'!E5,2)</f>
        <v>65</v>
      </c>
      <c r="F10" s="8">
        <f>IF(D10=0,"",IF(E10=0,"",ROUND(D10/E10,2)))</f>
        <v>52987.58</v>
      </c>
      <c r="G10" s="7">
        <f>ROUND(+'Central Supply'!G107,0)</f>
        <v>3347158</v>
      </c>
      <c r="H10" s="8">
        <f>ROUND(+'Central Supply'!E107,2)</f>
        <v>70</v>
      </c>
      <c r="I10" s="8">
        <f>IF(G10=0,"",IF(H10=0,"",ROUND(G10/H10,2)))</f>
        <v>47816.54</v>
      </c>
      <c r="J10" s="8"/>
      <c r="K10" s="9">
        <f>IF(D10=0,"",IF(E10=0,"",IF(G10=0,"",IF(H10=0,"",ROUND(I10/F10-1,4)))))</f>
        <v>-0.0976</v>
      </c>
    </row>
    <row r="11" spans="2:11" ht="12">
      <c r="B11">
        <f>+'Central Supply'!A6</f>
        <v>3</v>
      </c>
      <c r="C11" t="str">
        <f>+'Central Supply'!B6</f>
        <v>SWEDISH MEDICAL CENTER CHERRY HILL</v>
      </c>
      <c r="D11" s="7">
        <f>ROUND(+'Central Supply'!G6,0)</f>
        <v>676983</v>
      </c>
      <c r="E11" s="8">
        <f>ROUND(+'Central Supply'!E6,2)</f>
        <v>13</v>
      </c>
      <c r="F11" s="8">
        <f aca="true" t="shared" si="0" ref="F11:F74">IF(D11=0,"",IF(E11=0,"",ROUND(D11/E11,2)))</f>
        <v>52075.62</v>
      </c>
      <c r="G11" s="7">
        <f>ROUND(+'Central Supply'!G108,0)</f>
        <v>613257</v>
      </c>
      <c r="H11" s="8">
        <f>ROUND(+'Central Supply'!E108,2)</f>
        <v>13</v>
      </c>
      <c r="I11" s="8">
        <f aca="true" t="shared" si="1" ref="I11:I74">IF(G11=0,"",IF(H11=0,"",ROUND(G11/H11,2)))</f>
        <v>47173.62</v>
      </c>
      <c r="J11" s="8"/>
      <c r="K11" s="9">
        <f aca="true" t="shared" si="2" ref="K11:K74">IF(D11=0,"",IF(E11=0,"",IF(G11=0,"",IF(H11=0,"",ROUND(I11/F11-1,4)))))</f>
        <v>-0.0941</v>
      </c>
    </row>
    <row r="12" spans="2:11" ht="12">
      <c r="B12">
        <f>+'Central Supply'!A7</f>
        <v>8</v>
      </c>
      <c r="C12" t="str">
        <f>+'Central Supply'!B7</f>
        <v>KLICKITAT VALLEY HOSPITAL</v>
      </c>
      <c r="D12" s="7">
        <f>ROUND(+'Central Supply'!G7,0)</f>
        <v>0</v>
      </c>
      <c r="E12" s="8">
        <f>ROUND(+'Central Supply'!E7,2)</f>
        <v>0</v>
      </c>
      <c r="F12" s="8">
        <f t="shared" si="0"/>
      </c>
      <c r="G12" s="7">
        <f>ROUND(+'Central Supply'!G109,0)</f>
        <v>0</v>
      </c>
      <c r="H12" s="8">
        <f>ROUND(+'Central Supply'!E109,2)</f>
        <v>0</v>
      </c>
      <c r="I12" s="8">
        <f t="shared" si="1"/>
      </c>
      <c r="J12" s="8"/>
      <c r="K12" s="9">
        <f t="shared" si="2"/>
      </c>
    </row>
    <row r="13" spans="2:11" ht="12">
      <c r="B13">
        <f>+'Central Supply'!A8</f>
        <v>10</v>
      </c>
      <c r="C13" t="str">
        <f>+'Central Supply'!B8</f>
        <v>VIRGINIA MASON MEDICAL CENTER</v>
      </c>
      <c r="D13" s="7">
        <f>ROUND(+'Central Supply'!G8,0)</f>
        <v>4362218</v>
      </c>
      <c r="E13" s="8">
        <f>ROUND(+'Central Supply'!E8,2)</f>
        <v>93.36</v>
      </c>
      <c r="F13" s="8">
        <f t="shared" si="0"/>
        <v>46724.7</v>
      </c>
      <c r="G13" s="7">
        <f>ROUND(+'Central Supply'!G110,0)</f>
        <v>4766083</v>
      </c>
      <c r="H13" s="8">
        <f>ROUND(+'Central Supply'!E110,2)</f>
        <v>109.15</v>
      </c>
      <c r="I13" s="8">
        <f t="shared" si="1"/>
        <v>43665.44</v>
      </c>
      <c r="J13" s="8"/>
      <c r="K13" s="9">
        <f t="shared" si="2"/>
        <v>-0.0655</v>
      </c>
    </row>
    <row r="14" spans="2:11" ht="12">
      <c r="B14">
        <f>+'Central Supply'!A9</f>
        <v>14</v>
      </c>
      <c r="C14" t="str">
        <f>+'Central Supply'!B9</f>
        <v>SEATTLE CHILDRENS HOSPITAL</v>
      </c>
      <c r="D14" s="7">
        <f>ROUND(+'Central Supply'!G9,0)</f>
        <v>2068722</v>
      </c>
      <c r="E14" s="8">
        <f>ROUND(+'Central Supply'!E9,2)</f>
        <v>46.29</v>
      </c>
      <c r="F14" s="8">
        <f t="shared" si="0"/>
        <v>44690.47</v>
      </c>
      <c r="G14" s="7">
        <f>ROUND(+'Central Supply'!G111,0)</f>
        <v>2266289</v>
      </c>
      <c r="H14" s="8">
        <f>ROUND(+'Central Supply'!E111,2)</f>
        <v>47.93</v>
      </c>
      <c r="I14" s="8">
        <f t="shared" si="1"/>
        <v>47283.31</v>
      </c>
      <c r="J14" s="8"/>
      <c r="K14" s="9">
        <f t="shared" si="2"/>
        <v>0.058</v>
      </c>
    </row>
    <row r="15" spans="2:11" ht="12">
      <c r="B15">
        <f>+'Central Supply'!A10</f>
        <v>20</v>
      </c>
      <c r="C15" t="str">
        <f>+'Central Supply'!B10</f>
        <v>GROUP HEALTH CENTRAL</v>
      </c>
      <c r="D15" s="7">
        <f>ROUND(+'Central Supply'!G10,0)</f>
        <v>0</v>
      </c>
      <c r="E15" s="8">
        <f>ROUND(+'Central Supply'!E10,2)</f>
        <v>0</v>
      </c>
      <c r="F15" s="8">
        <f t="shared" si="0"/>
      </c>
      <c r="G15" s="7">
        <f>ROUND(+'Central Supply'!G112,0)</f>
        <v>0</v>
      </c>
      <c r="H15" s="8">
        <f>ROUND(+'Central Supply'!E112,2)</f>
        <v>0</v>
      </c>
      <c r="I15" s="8">
        <f t="shared" si="1"/>
      </c>
      <c r="J15" s="8"/>
      <c r="K15" s="9">
        <f t="shared" si="2"/>
      </c>
    </row>
    <row r="16" spans="2:11" ht="12">
      <c r="B16">
        <f>+'Central Supply'!A11</f>
        <v>21</v>
      </c>
      <c r="C16" t="str">
        <f>+'Central Supply'!B11</f>
        <v>NEWPORT COMMUNITY HOSPITAL</v>
      </c>
      <c r="D16" s="7">
        <f>ROUND(+'Central Supply'!G11,0)</f>
        <v>55329</v>
      </c>
      <c r="E16" s="8">
        <f>ROUND(+'Central Supply'!E11,2)</f>
        <v>1.95</v>
      </c>
      <c r="F16" s="8">
        <f t="shared" si="0"/>
        <v>28373.85</v>
      </c>
      <c r="G16" s="7">
        <f>ROUND(+'Central Supply'!G113,0)</f>
        <v>0</v>
      </c>
      <c r="H16" s="8">
        <f>ROUND(+'Central Supply'!E113,2)</f>
        <v>0</v>
      </c>
      <c r="I16" s="8">
        <f t="shared" si="1"/>
      </c>
      <c r="J16" s="8"/>
      <c r="K16" s="9">
        <f t="shared" si="2"/>
      </c>
    </row>
    <row r="17" spans="2:11" ht="12">
      <c r="B17">
        <f>+'Central Supply'!A12</f>
        <v>22</v>
      </c>
      <c r="C17" t="str">
        <f>+'Central Supply'!B12</f>
        <v>LOURDES MEDICAL CENTER</v>
      </c>
      <c r="D17" s="7">
        <f>ROUND(+'Central Supply'!G12,0)</f>
        <v>140753</v>
      </c>
      <c r="E17" s="8">
        <f>ROUND(+'Central Supply'!E12,2)</f>
        <v>3.82</v>
      </c>
      <c r="F17" s="8">
        <f t="shared" si="0"/>
        <v>36846.34</v>
      </c>
      <c r="G17" s="7">
        <f>ROUND(+'Central Supply'!G114,0)</f>
        <v>138117</v>
      </c>
      <c r="H17" s="8">
        <f>ROUND(+'Central Supply'!E114,2)</f>
        <v>3.87</v>
      </c>
      <c r="I17" s="8">
        <f t="shared" si="1"/>
        <v>35689.15</v>
      </c>
      <c r="J17" s="8"/>
      <c r="K17" s="9">
        <f t="shared" si="2"/>
        <v>-0.0314</v>
      </c>
    </row>
    <row r="18" spans="2:11" ht="12">
      <c r="B18">
        <f>+'Central Supply'!A13</f>
        <v>23</v>
      </c>
      <c r="C18" t="str">
        <f>+'Central Supply'!B13</f>
        <v>OKANOGAN-DOUGLAS DISTRICT HOSPITAL</v>
      </c>
      <c r="D18" s="7">
        <f>ROUND(+'Central Supply'!G13,0)</f>
        <v>50233</v>
      </c>
      <c r="E18" s="8">
        <f>ROUND(+'Central Supply'!E13,2)</f>
        <v>2.08</v>
      </c>
      <c r="F18" s="8">
        <f t="shared" si="0"/>
        <v>24150.48</v>
      </c>
      <c r="G18" s="7">
        <f>ROUND(+'Central Supply'!G115,0)</f>
        <v>48300</v>
      </c>
      <c r="H18" s="8">
        <f>ROUND(+'Central Supply'!E115,2)</f>
        <v>2.17</v>
      </c>
      <c r="I18" s="8">
        <f t="shared" si="1"/>
        <v>22258.06</v>
      </c>
      <c r="J18" s="8"/>
      <c r="K18" s="9">
        <f t="shared" si="2"/>
        <v>-0.0784</v>
      </c>
    </row>
    <row r="19" spans="2:11" ht="12">
      <c r="B19">
        <f>+'Central Supply'!A14</f>
        <v>26</v>
      </c>
      <c r="C19" t="str">
        <f>+'Central Supply'!B14</f>
        <v>PEACEHEALTH SAINT JOHN MEDICAL CENTER</v>
      </c>
      <c r="D19" s="7">
        <f>ROUND(+'Central Supply'!G14,0)</f>
        <v>651841</v>
      </c>
      <c r="E19" s="8">
        <f>ROUND(+'Central Supply'!E14,2)</f>
        <v>20.51</v>
      </c>
      <c r="F19" s="8">
        <f t="shared" si="0"/>
        <v>31781.62</v>
      </c>
      <c r="G19" s="7">
        <f>ROUND(+'Central Supply'!G116,0)</f>
        <v>703882</v>
      </c>
      <c r="H19" s="8">
        <f>ROUND(+'Central Supply'!E116,2)</f>
        <v>21.3</v>
      </c>
      <c r="I19" s="8">
        <f t="shared" si="1"/>
        <v>33046.1</v>
      </c>
      <c r="J19" s="8"/>
      <c r="K19" s="9">
        <f t="shared" si="2"/>
        <v>0.0398</v>
      </c>
    </row>
    <row r="20" spans="2:11" ht="12">
      <c r="B20">
        <f>+'Central Supply'!A15</f>
        <v>29</v>
      </c>
      <c r="C20" t="str">
        <f>+'Central Supply'!B15</f>
        <v>HARBORVIEW MEDICAL CENTER</v>
      </c>
      <c r="D20" s="7">
        <f>ROUND(+'Central Supply'!G15,0)</f>
        <v>2860637</v>
      </c>
      <c r="E20" s="8">
        <f>ROUND(+'Central Supply'!E15,2)</f>
        <v>72.58</v>
      </c>
      <c r="F20" s="8">
        <f t="shared" si="0"/>
        <v>39413.57</v>
      </c>
      <c r="G20" s="7">
        <f>ROUND(+'Central Supply'!G117,0)</f>
        <v>3391486</v>
      </c>
      <c r="H20" s="8">
        <f>ROUND(+'Central Supply'!E117,2)</f>
        <v>82.58</v>
      </c>
      <c r="I20" s="8">
        <f t="shared" si="1"/>
        <v>41069.1</v>
      </c>
      <c r="J20" s="8"/>
      <c r="K20" s="9">
        <f t="shared" si="2"/>
        <v>0.042</v>
      </c>
    </row>
    <row r="21" spans="2:11" ht="12">
      <c r="B21">
        <f>+'Central Supply'!A16</f>
        <v>32</v>
      </c>
      <c r="C21" t="str">
        <f>+'Central Supply'!B16</f>
        <v>SAINT JOSEPH MEDICAL CENTER</v>
      </c>
      <c r="D21" s="7">
        <f>ROUND(+'Central Supply'!G16,0)</f>
        <v>2173302</v>
      </c>
      <c r="E21" s="8">
        <f>ROUND(+'Central Supply'!E16,2)</f>
        <v>57</v>
      </c>
      <c r="F21" s="8">
        <f t="shared" si="0"/>
        <v>38128.11</v>
      </c>
      <c r="G21" s="7">
        <f>ROUND(+'Central Supply'!G118,0)</f>
        <v>2233374</v>
      </c>
      <c r="H21" s="8">
        <f>ROUND(+'Central Supply'!E118,2)</f>
        <v>58</v>
      </c>
      <c r="I21" s="8">
        <f t="shared" si="1"/>
        <v>38506.45</v>
      </c>
      <c r="J21" s="8"/>
      <c r="K21" s="9">
        <f t="shared" si="2"/>
        <v>0.0099</v>
      </c>
    </row>
    <row r="22" spans="2:11" ht="12">
      <c r="B22">
        <f>+'Central Supply'!A17</f>
        <v>35</v>
      </c>
      <c r="C22" t="str">
        <f>+'Central Supply'!B17</f>
        <v>ENUMCLAW REGIONAL HOSPITAL</v>
      </c>
      <c r="D22" s="7">
        <f>ROUND(+'Central Supply'!G17,0)</f>
        <v>75875</v>
      </c>
      <c r="E22" s="8">
        <f>ROUND(+'Central Supply'!E17,2)</f>
        <v>2.11</v>
      </c>
      <c r="F22" s="8">
        <f t="shared" si="0"/>
        <v>35959.72</v>
      </c>
      <c r="G22" s="7">
        <f>ROUND(+'Central Supply'!G119,0)</f>
        <v>64844</v>
      </c>
      <c r="H22" s="8">
        <f>ROUND(+'Central Supply'!E119,2)</f>
        <v>2.16</v>
      </c>
      <c r="I22" s="8">
        <f t="shared" si="1"/>
        <v>30020.37</v>
      </c>
      <c r="J22" s="8"/>
      <c r="K22" s="9">
        <f t="shared" si="2"/>
        <v>-0.1652</v>
      </c>
    </row>
    <row r="23" spans="2:11" ht="12">
      <c r="B23">
        <f>+'Central Supply'!A18</f>
        <v>37</v>
      </c>
      <c r="C23" t="str">
        <f>+'Central Supply'!B18</f>
        <v>DEACONESS MEDICAL CENTER</v>
      </c>
      <c r="D23" s="7">
        <f>ROUND(+'Central Supply'!G18,0)</f>
        <v>592631</v>
      </c>
      <c r="E23" s="8">
        <f>ROUND(+'Central Supply'!E18,2)</f>
        <v>22.95</v>
      </c>
      <c r="F23" s="8">
        <f t="shared" si="0"/>
        <v>25822.7</v>
      </c>
      <c r="G23" s="7">
        <f>ROUND(+'Central Supply'!G120,0)</f>
        <v>1157396</v>
      </c>
      <c r="H23" s="8">
        <f>ROUND(+'Central Supply'!E120,2)</f>
        <v>33.3</v>
      </c>
      <c r="I23" s="8">
        <f t="shared" si="1"/>
        <v>34756.64</v>
      </c>
      <c r="J23" s="8"/>
      <c r="K23" s="9">
        <f t="shared" si="2"/>
        <v>0.346</v>
      </c>
    </row>
    <row r="24" spans="2:11" ht="12">
      <c r="B24">
        <f>+'Central Supply'!A19</f>
        <v>38</v>
      </c>
      <c r="C24" t="str">
        <f>+'Central Supply'!B19</f>
        <v>OLYMPIC MEDICAL CENTER</v>
      </c>
      <c r="D24" s="7">
        <f>ROUND(+'Central Supply'!G19,0)</f>
        <v>376261</v>
      </c>
      <c r="E24" s="8">
        <f>ROUND(+'Central Supply'!E19,2)</f>
        <v>10.4</v>
      </c>
      <c r="F24" s="8">
        <f t="shared" si="0"/>
        <v>36178.94</v>
      </c>
      <c r="G24" s="7">
        <f>ROUND(+'Central Supply'!G121,0)</f>
        <v>378594</v>
      </c>
      <c r="H24" s="8">
        <f>ROUND(+'Central Supply'!E121,2)</f>
        <v>10.7</v>
      </c>
      <c r="I24" s="8">
        <f t="shared" si="1"/>
        <v>35382.62</v>
      </c>
      <c r="J24" s="8"/>
      <c r="K24" s="9">
        <f t="shared" si="2"/>
        <v>-0.022</v>
      </c>
    </row>
    <row r="25" spans="2:11" ht="12">
      <c r="B25">
        <f>+'Central Supply'!A20</f>
        <v>39</v>
      </c>
      <c r="C25" t="str">
        <f>+'Central Supply'!B20</f>
        <v>KENNEWICK GENERAL HOSPITAL</v>
      </c>
      <c r="D25" s="7">
        <f>ROUND(+'Central Supply'!G20,0)</f>
        <v>177179</v>
      </c>
      <c r="E25" s="8">
        <f>ROUND(+'Central Supply'!E20,2)</f>
        <v>5.6</v>
      </c>
      <c r="F25" s="8">
        <f t="shared" si="0"/>
        <v>31639.11</v>
      </c>
      <c r="G25" s="7">
        <f>ROUND(+'Central Supply'!G122,0)</f>
        <v>192840</v>
      </c>
      <c r="H25" s="8">
        <f>ROUND(+'Central Supply'!E122,2)</f>
        <v>5.5</v>
      </c>
      <c r="I25" s="8">
        <f t="shared" si="1"/>
        <v>35061.82</v>
      </c>
      <c r="J25" s="8"/>
      <c r="K25" s="9">
        <f t="shared" si="2"/>
        <v>0.1082</v>
      </c>
    </row>
    <row r="26" spans="2:11" ht="12">
      <c r="B26">
        <f>+'Central Supply'!A21</f>
        <v>43</v>
      </c>
      <c r="C26" t="str">
        <f>+'Central Supply'!B21</f>
        <v>WALLA WALLA GENERAL HOSPITAL</v>
      </c>
      <c r="D26" s="7">
        <f>ROUND(+'Central Supply'!G21,0)</f>
        <v>123701</v>
      </c>
      <c r="E26" s="8">
        <f>ROUND(+'Central Supply'!E21,2)</f>
        <v>4.12</v>
      </c>
      <c r="F26" s="8">
        <f t="shared" si="0"/>
        <v>30024.51</v>
      </c>
      <c r="G26" s="7">
        <f>ROUND(+'Central Supply'!G123,0)</f>
        <v>119967</v>
      </c>
      <c r="H26" s="8">
        <f>ROUND(+'Central Supply'!E123,2)</f>
        <v>3.91</v>
      </c>
      <c r="I26" s="8">
        <f t="shared" si="1"/>
        <v>30682.1</v>
      </c>
      <c r="J26" s="8"/>
      <c r="K26" s="9">
        <f t="shared" si="2"/>
        <v>0.0219</v>
      </c>
    </row>
    <row r="27" spans="2:11" ht="12">
      <c r="B27">
        <f>+'Central Supply'!A22</f>
        <v>45</v>
      </c>
      <c r="C27" t="str">
        <f>+'Central Supply'!B22</f>
        <v>COLUMBIA BASIN HOSPITAL</v>
      </c>
      <c r="D27" s="7">
        <f>ROUND(+'Central Supply'!G22,0)</f>
        <v>32425</v>
      </c>
      <c r="E27" s="8">
        <f>ROUND(+'Central Supply'!E22,2)</f>
        <v>1.11</v>
      </c>
      <c r="F27" s="8">
        <f t="shared" si="0"/>
        <v>29211.71</v>
      </c>
      <c r="G27" s="7">
        <f>ROUND(+'Central Supply'!G124,0)</f>
        <v>34579</v>
      </c>
      <c r="H27" s="8">
        <f>ROUND(+'Central Supply'!E124,2)</f>
        <v>1.15</v>
      </c>
      <c r="I27" s="8">
        <f t="shared" si="1"/>
        <v>30068.7</v>
      </c>
      <c r="J27" s="8"/>
      <c r="K27" s="9">
        <f t="shared" si="2"/>
        <v>0.0293</v>
      </c>
    </row>
    <row r="28" spans="2:11" ht="12">
      <c r="B28">
        <f>+'Central Supply'!A23</f>
        <v>46</v>
      </c>
      <c r="C28" t="str">
        <f>+'Central Supply'!B23</f>
        <v>PROSSER MEMORIAL HOSPITAL</v>
      </c>
      <c r="D28" s="7">
        <f>ROUND(+'Central Supply'!G23,0)</f>
        <v>0</v>
      </c>
      <c r="E28" s="8">
        <f>ROUND(+'Central Supply'!E23,2)</f>
        <v>0</v>
      </c>
      <c r="F28" s="8">
        <f t="shared" si="0"/>
      </c>
      <c r="G28" s="7">
        <f>ROUND(+'Central Supply'!G125,0)</f>
        <v>0</v>
      </c>
      <c r="H28" s="8">
        <f>ROUND(+'Central Supply'!E125,2)</f>
        <v>0</v>
      </c>
      <c r="I28" s="8">
        <f t="shared" si="1"/>
      </c>
      <c r="J28" s="8"/>
      <c r="K28" s="9">
        <f t="shared" si="2"/>
      </c>
    </row>
    <row r="29" spans="2:11" ht="12">
      <c r="B29">
        <f>+'Central Supply'!A24</f>
        <v>50</v>
      </c>
      <c r="C29" t="str">
        <f>+'Central Supply'!B24</f>
        <v>PROVIDENCE SAINT MARY MEDICAL CENTER</v>
      </c>
      <c r="D29" s="7">
        <f>ROUND(+'Central Supply'!G24,0)</f>
        <v>406078</v>
      </c>
      <c r="E29" s="8">
        <f>ROUND(+'Central Supply'!E24,2)</f>
        <v>10.42</v>
      </c>
      <c r="F29" s="8">
        <f t="shared" si="0"/>
        <v>38971.02</v>
      </c>
      <c r="G29" s="7">
        <f>ROUND(+'Central Supply'!G126,0)</f>
        <v>396709</v>
      </c>
      <c r="H29" s="8">
        <f>ROUND(+'Central Supply'!E126,2)</f>
        <v>10.33</v>
      </c>
      <c r="I29" s="8">
        <f t="shared" si="1"/>
        <v>38403.58</v>
      </c>
      <c r="J29" s="8"/>
      <c r="K29" s="9">
        <f t="shared" si="2"/>
        <v>-0.0146</v>
      </c>
    </row>
    <row r="30" spans="2:11" ht="12">
      <c r="B30">
        <f>+'Central Supply'!A25</f>
        <v>54</v>
      </c>
      <c r="C30" t="str">
        <f>+'Central Supply'!B25</f>
        <v>FORKS COMMUNITY HOSPITAL</v>
      </c>
      <c r="D30" s="7">
        <f>ROUND(+'Central Supply'!G25,0)</f>
        <v>55604</v>
      </c>
      <c r="E30" s="8">
        <f>ROUND(+'Central Supply'!E25,2)</f>
        <v>2.26</v>
      </c>
      <c r="F30" s="8">
        <f t="shared" si="0"/>
        <v>24603.54</v>
      </c>
      <c r="G30" s="7">
        <f>ROUND(+'Central Supply'!G127,0)</f>
        <v>53064</v>
      </c>
      <c r="H30" s="8">
        <f>ROUND(+'Central Supply'!E127,2)</f>
        <v>2.29</v>
      </c>
      <c r="I30" s="8">
        <f t="shared" si="1"/>
        <v>23172.05</v>
      </c>
      <c r="J30" s="8"/>
      <c r="K30" s="9">
        <f t="shared" si="2"/>
        <v>-0.0582</v>
      </c>
    </row>
    <row r="31" spans="2:11" ht="12">
      <c r="B31">
        <f>+'Central Supply'!A26</f>
        <v>56</v>
      </c>
      <c r="C31" t="str">
        <f>+'Central Supply'!B26</f>
        <v>WILLAPA HARBOR HOSPITAL</v>
      </c>
      <c r="D31" s="7">
        <f>ROUND(+'Central Supply'!G26,0)</f>
        <v>0</v>
      </c>
      <c r="E31" s="8">
        <f>ROUND(+'Central Supply'!E26,2)</f>
        <v>0</v>
      </c>
      <c r="F31" s="8">
        <f t="shared" si="0"/>
      </c>
      <c r="G31" s="7">
        <f>ROUND(+'Central Supply'!G128,0)</f>
        <v>0</v>
      </c>
      <c r="H31" s="8">
        <f>ROUND(+'Central Supply'!E128,2)</f>
        <v>0</v>
      </c>
      <c r="I31" s="8">
        <f t="shared" si="1"/>
      </c>
      <c r="J31" s="8"/>
      <c r="K31" s="9">
        <f t="shared" si="2"/>
      </c>
    </row>
    <row r="32" spans="2:11" ht="12">
      <c r="B32">
        <f>+'Central Supply'!A27</f>
        <v>58</v>
      </c>
      <c r="C32" t="str">
        <f>+'Central Supply'!B27</f>
        <v>YAKIMA VALLEY MEMORIAL HOSPITAL</v>
      </c>
      <c r="D32" s="7">
        <f>ROUND(+'Central Supply'!G27,0)</f>
        <v>507559</v>
      </c>
      <c r="E32" s="8">
        <f>ROUND(+'Central Supply'!E27,2)</f>
        <v>15.44</v>
      </c>
      <c r="F32" s="8">
        <f t="shared" si="0"/>
        <v>32872.99</v>
      </c>
      <c r="G32" s="7">
        <f>ROUND(+'Central Supply'!G129,0)</f>
        <v>520426</v>
      </c>
      <c r="H32" s="8">
        <f>ROUND(+'Central Supply'!E129,2)</f>
        <v>15.51</v>
      </c>
      <c r="I32" s="8">
        <f t="shared" si="1"/>
        <v>33554.22</v>
      </c>
      <c r="J32" s="8"/>
      <c r="K32" s="9">
        <f t="shared" si="2"/>
        <v>0.0207</v>
      </c>
    </row>
    <row r="33" spans="2:11" ht="12">
      <c r="B33">
        <f>+'Central Supply'!A28</f>
        <v>63</v>
      </c>
      <c r="C33" t="str">
        <f>+'Central Supply'!B28</f>
        <v>GRAYS HARBOR COMMUNITY HOSPITAL</v>
      </c>
      <c r="D33" s="7">
        <f>ROUND(+'Central Supply'!G28,0)</f>
        <v>250353</v>
      </c>
      <c r="E33" s="8">
        <f>ROUND(+'Central Supply'!E28,2)</f>
        <v>5.81</v>
      </c>
      <c r="F33" s="8">
        <f t="shared" si="0"/>
        <v>43090.02</v>
      </c>
      <c r="G33" s="7">
        <f>ROUND(+'Central Supply'!G130,0)</f>
        <v>281449</v>
      </c>
      <c r="H33" s="8">
        <f>ROUND(+'Central Supply'!E130,2)</f>
        <v>5.97</v>
      </c>
      <c r="I33" s="8">
        <f t="shared" si="1"/>
        <v>47143.89</v>
      </c>
      <c r="J33" s="8"/>
      <c r="K33" s="9">
        <f t="shared" si="2"/>
        <v>0.0941</v>
      </c>
    </row>
    <row r="34" spans="2:11" ht="12">
      <c r="B34">
        <f>+'Central Supply'!A29</f>
        <v>78</v>
      </c>
      <c r="C34" t="str">
        <f>+'Central Supply'!B29</f>
        <v>SAMARITAN HOSPITAL</v>
      </c>
      <c r="D34" s="7">
        <f>ROUND(+'Central Supply'!G29,0)</f>
        <v>166407</v>
      </c>
      <c r="E34" s="8">
        <f>ROUND(+'Central Supply'!E29,2)</f>
        <v>4.72</v>
      </c>
      <c r="F34" s="8">
        <f t="shared" si="0"/>
        <v>35255.72</v>
      </c>
      <c r="G34" s="7">
        <f>ROUND(+'Central Supply'!G131,0)</f>
        <v>184217</v>
      </c>
      <c r="H34" s="8">
        <f>ROUND(+'Central Supply'!E131,2)</f>
        <v>5.3</v>
      </c>
      <c r="I34" s="8">
        <f t="shared" si="1"/>
        <v>34757.92</v>
      </c>
      <c r="J34" s="8"/>
      <c r="K34" s="9">
        <f t="shared" si="2"/>
        <v>-0.0141</v>
      </c>
    </row>
    <row r="35" spans="2:11" ht="12">
      <c r="B35">
        <f>+'Central Supply'!A30</f>
        <v>79</v>
      </c>
      <c r="C35" t="str">
        <f>+'Central Supply'!B30</f>
        <v>OCEAN BEACH HOSPITAL</v>
      </c>
      <c r="D35" s="7">
        <f>ROUND(+'Central Supply'!G30,0)</f>
        <v>0</v>
      </c>
      <c r="E35" s="8">
        <f>ROUND(+'Central Supply'!E30,2)</f>
        <v>0</v>
      </c>
      <c r="F35" s="8">
        <f t="shared" si="0"/>
      </c>
      <c r="G35" s="7">
        <f>ROUND(+'Central Supply'!G132,0)</f>
        <v>0</v>
      </c>
      <c r="H35" s="8">
        <f>ROUND(+'Central Supply'!E132,2)</f>
        <v>0</v>
      </c>
      <c r="I35" s="8">
        <f t="shared" si="1"/>
      </c>
      <c r="J35" s="8"/>
      <c r="K35" s="9">
        <f t="shared" si="2"/>
      </c>
    </row>
    <row r="36" spans="2:11" ht="12">
      <c r="B36">
        <f>+'Central Supply'!A31</f>
        <v>80</v>
      </c>
      <c r="C36" t="str">
        <f>+'Central Supply'!B31</f>
        <v>ODESSA MEMORIAL HOSPITAL</v>
      </c>
      <c r="D36" s="7">
        <f>ROUND(+'Central Supply'!G31,0)</f>
        <v>836</v>
      </c>
      <c r="E36" s="8">
        <f>ROUND(+'Central Supply'!E31,2)</f>
        <v>0.03</v>
      </c>
      <c r="F36" s="8">
        <f t="shared" si="0"/>
        <v>27866.67</v>
      </c>
      <c r="G36" s="7">
        <f>ROUND(+'Central Supply'!G133,0)</f>
        <v>274</v>
      </c>
      <c r="H36" s="8">
        <f>ROUND(+'Central Supply'!E133,2)</f>
        <v>0.01</v>
      </c>
      <c r="I36" s="8">
        <f t="shared" si="1"/>
        <v>27400</v>
      </c>
      <c r="J36" s="8"/>
      <c r="K36" s="9">
        <f t="shared" si="2"/>
        <v>-0.0167</v>
      </c>
    </row>
    <row r="37" spans="2:11" ht="12">
      <c r="B37">
        <f>+'Central Supply'!A32</f>
        <v>81</v>
      </c>
      <c r="C37" t="str">
        <f>+'Central Supply'!B32</f>
        <v>GOOD SAMARITAN HOSPITAL</v>
      </c>
      <c r="D37" s="7">
        <f>ROUND(+'Central Supply'!G32,0)</f>
        <v>678848</v>
      </c>
      <c r="E37" s="8">
        <f>ROUND(+'Central Supply'!E32,2)</f>
        <v>16.4</v>
      </c>
      <c r="F37" s="8">
        <f t="shared" si="0"/>
        <v>41393.17</v>
      </c>
      <c r="G37" s="7">
        <f>ROUND(+'Central Supply'!G134,0)</f>
        <v>688571</v>
      </c>
      <c r="H37" s="8">
        <f>ROUND(+'Central Supply'!E134,2)</f>
        <v>16.12</v>
      </c>
      <c r="I37" s="8">
        <f t="shared" si="1"/>
        <v>42715.32</v>
      </c>
      <c r="J37" s="8"/>
      <c r="K37" s="9">
        <f t="shared" si="2"/>
        <v>0.0319</v>
      </c>
    </row>
    <row r="38" spans="2:11" ht="12">
      <c r="B38">
        <f>+'Central Supply'!A33</f>
        <v>82</v>
      </c>
      <c r="C38" t="str">
        <f>+'Central Supply'!B33</f>
        <v>GARFIELD COUNTY MEMORIAL HOSPITAL</v>
      </c>
      <c r="D38" s="7">
        <f>ROUND(+'Central Supply'!G33,0)</f>
        <v>14806</v>
      </c>
      <c r="E38" s="8">
        <f>ROUND(+'Central Supply'!E33,2)</f>
        <v>0.47</v>
      </c>
      <c r="F38" s="8">
        <f t="shared" si="0"/>
        <v>31502.13</v>
      </c>
      <c r="G38" s="7">
        <f>ROUND(+'Central Supply'!G135,0)</f>
        <v>15475</v>
      </c>
      <c r="H38" s="8">
        <f>ROUND(+'Central Supply'!E135,2)</f>
        <v>0.52</v>
      </c>
      <c r="I38" s="8">
        <f t="shared" si="1"/>
        <v>29759.62</v>
      </c>
      <c r="J38" s="8"/>
      <c r="K38" s="9">
        <f t="shared" si="2"/>
        <v>-0.0553</v>
      </c>
    </row>
    <row r="39" spans="2:11" ht="12">
      <c r="B39">
        <f>+'Central Supply'!A34</f>
        <v>84</v>
      </c>
      <c r="C39" t="str">
        <f>+'Central Supply'!B34</f>
        <v>PROVIDENCE REGIONAL MEDICAL CENTER EVERETT</v>
      </c>
      <c r="D39" s="7">
        <f>ROUND(+'Central Supply'!G34,0)</f>
        <v>2305257</v>
      </c>
      <c r="E39" s="8">
        <f>ROUND(+'Central Supply'!E34,2)</f>
        <v>59.98</v>
      </c>
      <c r="F39" s="8">
        <f t="shared" si="0"/>
        <v>38433.76</v>
      </c>
      <c r="G39" s="7">
        <f>ROUND(+'Central Supply'!G136,0)</f>
        <v>2326027</v>
      </c>
      <c r="H39" s="8">
        <f>ROUND(+'Central Supply'!E136,2)</f>
        <v>54.99</v>
      </c>
      <c r="I39" s="8">
        <f t="shared" si="1"/>
        <v>42299.09</v>
      </c>
      <c r="J39" s="8"/>
      <c r="K39" s="9">
        <f t="shared" si="2"/>
        <v>0.1006</v>
      </c>
    </row>
    <row r="40" spans="2:11" ht="12">
      <c r="B40">
        <f>+'Central Supply'!A35</f>
        <v>85</v>
      </c>
      <c r="C40" t="str">
        <f>+'Central Supply'!B35</f>
        <v>JEFFERSON HEALTHCARE HOSPITAL</v>
      </c>
      <c r="D40" s="7">
        <f>ROUND(+'Central Supply'!G35,0)</f>
        <v>40089</v>
      </c>
      <c r="E40" s="8">
        <f>ROUND(+'Central Supply'!E35,2)</f>
        <v>0.98</v>
      </c>
      <c r="F40" s="8">
        <f t="shared" si="0"/>
        <v>40907.14</v>
      </c>
      <c r="G40" s="7">
        <f>ROUND(+'Central Supply'!G137,0)</f>
        <v>39198</v>
      </c>
      <c r="H40" s="8">
        <f>ROUND(+'Central Supply'!E137,2)</f>
        <v>0.94</v>
      </c>
      <c r="I40" s="8">
        <f t="shared" si="1"/>
        <v>41700</v>
      </c>
      <c r="J40" s="8"/>
      <c r="K40" s="9">
        <f t="shared" si="2"/>
        <v>0.0194</v>
      </c>
    </row>
    <row r="41" spans="2:11" ht="12">
      <c r="B41">
        <f>+'Central Supply'!A36</f>
        <v>96</v>
      </c>
      <c r="C41" t="str">
        <f>+'Central Supply'!B36</f>
        <v>SKYLINE HOSPITAL</v>
      </c>
      <c r="D41" s="7">
        <f>ROUND(+'Central Supply'!G36,0)</f>
        <v>0</v>
      </c>
      <c r="E41" s="8">
        <f>ROUND(+'Central Supply'!E36,2)</f>
        <v>0</v>
      </c>
      <c r="F41" s="8">
        <f t="shared" si="0"/>
      </c>
      <c r="G41" s="7">
        <f>ROUND(+'Central Supply'!G138,0)</f>
        <v>0</v>
      </c>
      <c r="H41" s="8">
        <f>ROUND(+'Central Supply'!E138,2)</f>
        <v>0</v>
      </c>
      <c r="I41" s="8">
        <f t="shared" si="1"/>
      </c>
      <c r="J41" s="8"/>
      <c r="K41" s="9">
        <f t="shared" si="2"/>
      </c>
    </row>
    <row r="42" spans="2:11" ht="12">
      <c r="B42">
        <f>+'Central Supply'!A37</f>
        <v>102</v>
      </c>
      <c r="C42" t="str">
        <f>+'Central Supply'!B37</f>
        <v>YAKIMA REGIONAL MEDICAL AND CARDIAC CENTER</v>
      </c>
      <c r="D42" s="7">
        <f>ROUND(+'Central Supply'!G37,0)</f>
        <v>298847</v>
      </c>
      <c r="E42" s="8">
        <f>ROUND(+'Central Supply'!E37,2)</f>
        <v>9.75</v>
      </c>
      <c r="F42" s="8">
        <f t="shared" si="0"/>
        <v>30650.97</v>
      </c>
      <c r="G42" s="7">
        <f>ROUND(+'Central Supply'!G139,0)</f>
        <v>313455</v>
      </c>
      <c r="H42" s="8">
        <f>ROUND(+'Central Supply'!E139,2)</f>
        <v>9.01</v>
      </c>
      <c r="I42" s="8">
        <f t="shared" si="1"/>
        <v>34789.68</v>
      </c>
      <c r="J42" s="8"/>
      <c r="K42" s="9">
        <f t="shared" si="2"/>
        <v>0.135</v>
      </c>
    </row>
    <row r="43" spans="2:11" ht="12">
      <c r="B43">
        <f>+'Central Supply'!A38</f>
        <v>104</v>
      </c>
      <c r="C43" t="str">
        <f>+'Central Supply'!B38</f>
        <v>VALLEY GENERAL HOSPITAL</v>
      </c>
      <c r="D43" s="7">
        <f>ROUND(+'Central Supply'!G38,0)</f>
        <v>168799</v>
      </c>
      <c r="E43" s="8">
        <f>ROUND(+'Central Supply'!E38,2)</f>
        <v>4.62</v>
      </c>
      <c r="F43" s="8">
        <f t="shared" si="0"/>
        <v>36536.58</v>
      </c>
      <c r="G43" s="7">
        <f>ROUND(+'Central Supply'!G140,0)</f>
        <v>160600</v>
      </c>
      <c r="H43" s="8">
        <f>ROUND(+'Central Supply'!E140,2)</f>
        <v>4.28</v>
      </c>
      <c r="I43" s="8">
        <f t="shared" si="1"/>
        <v>37523.36</v>
      </c>
      <c r="J43" s="8"/>
      <c r="K43" s="9">
        <f t="shared" si="2"/>
        <v>0.027</v>
      </c>
    </row>
    <row r="44" spans="2:11" ht="12">
      <c r="B44">
        <f>+'Central Supply'!A39</f>
        <v>106</v>
      </c>
      <c r="C44" t="str">
        <f>+'Central Supply'!B39</f>
        <v>CASCADE VALLEY HOSPITAL</v>
      </c>
      <c r="D44" s="7">
        <f>ROUND(+'Central Supply'!G39,0)</f>
        <v>121543</v>
      </c>
      <c r="E44" s="8">
        <f>ROUND(+'Central Supply'!E39,2)</f>
        <v>3.92</v>
      </c>
      <c r="F44" s="8">
        <f t="shared" si="0"/>
        <v>31005.87</v>
      </c>
      <c r="G44" s="7">
        <f>ROUND(+'Central Supply'!G141,0)</f>
        <v>154139</v>
      </c>
      <c r="H44" s="8">
        <f>ROUND(+'Central Supply'!E141,2)</f>
        <v>4.99</v>
      </c>
      <c r="I44" s="8">
        <f t="shared" si="1"/>
        <v>30889.58</v>
      </c>
      <c r="J44" s="8"/>
      <c r="K44" s="9">
        <f t="shared" si="2"/>
        <v>-0.0038</v>
      </c>
    </row>
    <row r="45" spans="2:11" ht="12">
      <c r="B45">
        <f>+'Central Supply'!A40</f>
        <v>107</v>
      </c>
      <c r="C45" t="str">
        <f>+'Central Supply'!B40</f>
        <v>NORTH VALLEY HOSPITAL</v>
      </c>
      <c r="D45" s="7">
        <f>ROUND(+'Central Supply'!G40,0)</f>
        <v>24111</v>
      </c>
      <c r="E45" s="8">
        <f>ROUND(+'Central Supply'!E40,2)</f>
        <v>0.96</v>
      </c>
      <c r="F45" s="8">
        <f t="shared" si="0"/>
        <v>25115.63</v>
      </c>
      <c r="G45" s="7">
        <f>ROUND(+'Central Supply'!G142,0)</f>
        <v>26049</v>
      </c>
      <c r="H45" s="8">
        <f>ROUND(+'Central Supply'!E142,2)</f>
        <v>0.85</v>
      </c>
      <c r="I45" s="8">
        <f t="shared" si="1"/>
        <v>30645.88</v>
      </c>
      <c r="J45" s="8"/>
      <c r="K45" s="9">
        <f t="shared" si="2"/>
        <v>0.2202</v>
      </c>
    </row>
    <row r="46" spans="2:11" ht="12">
      <c r="B46">
        <f>+'Central Supply'!A41</f>
        <v>108</v>
      </c>
      <c r="C46" t="str">
        <f>+'Central Supply'!B41</f>
        <v>TRI-STATE MEMORIAL HOSPITAL</v>
      </c>
      <c r="D46" s="7">
        <f>ROUND(+'Central Supply'!G41,0)</f>
        <v>0</v>
      </c>
      <c r="E46" s="8">
        <f>ROUND(+'Central Supply'!E41,2)</f>
        <v>3.92</v>
      </c>
      <c r="F46" s="8">
        <f t="shared" si="0"/>
      </c>
      <c r="G46" s="7">
        <f>ROUND(+'Central Supply'!G143,0)</f>
        <v>0</v>
      </c>
      <c r="H46" s="8">
        <f>ROUND(+'Central Supply'!E143,2)</f>
        <v>0</v>
      </c>
      <c r="I46" s="8">
        <f t="shared" si="1"/>
      </c>
      <c r="J46" s="8"/>
      <c r="K46" s="9">
        <f t="shared" si="2"/>
      </c>
    </row>
    <row r="47" spans="2:11" ht="12">
      <c r="B47">
        <f>+'Central Supply'!A42</f>
        <v>111</v>
      </c>
      <c r="C47" t="str">
        <f>+'Central Supply'!B42</f>
        <v>EAST ADAMS RURAL HOSPITAL</v>
      </c>
      <c r="D47" s="7">
        <f>ROUND(+'Central Supply'!G42,0)</f>
        <v>6599</v>
      </c>
      <c r="E47" s="8">
        <f>ROUND(+'Central Supply'!E42,2)</f>
        <v>0.23</v>
      </c>
      <c r="F47" s="8">
        <f t="shared" si="0"/>
        <v>28691.3</v>
      </c>
      <c r="G47" s="7">
        <f>ROUND(+'Central Supply'!G144,0)</f>
        <v>2586</v>
      </c>
      <c r="H47" s="8">
        <f>ROUND(+'Central Supply'!E144,2)</f>
        <v>0.04</v>
      </c>
      <c r="I47" s="8">
        <f t="shared" si="1"/>
        <v>64650</v>
      </c>
      <c r="J47" s="8"/>
      <c r="K47" s="9">
        <f t="shared" si="2"/>
        <v>1.2533</v>
      </c>
    </row>
    <row r="48" spans="2:11" ht="12">
      <c r="B48">
        <f>+'Central Supply'!A43</f>
        <v>125</v>
      </c>
      <c r="C48" t="str">
        <f>+'Central Supply'!B43</f>
        <v>OTHELLO COMMUNITY HOSPITAL</v>
      </c>
      <c r="D48" s="7">
        <f>ROUND(+'Central Supply'!G43,0)</f>
        <v>50980</v>
      </c>
      <c r="E48" s="8">
        <f>ROUND(+'Central Supply'!E43,2)</f>
        <v>1.79</v>
      </c>
      <c r="F48" s="8">
        <f t="shared" si="0"/>
        <v>28480.45</v>
      </c>
      <c r="G48" s="7">
        <f>ROUND(+'Central Supply'!G145,0)</f>
        <v>47797</v>
      </c>
      <c r="H48" s="8">
        <f>ROUND(+'Central Supply'!E145,2)</f>
        <v>1.56</v>
      </c>
      <c r="I48" s="8">
        <f t="shared" si="1"/>
        <v>30639.1</v>
      </c>
      <c r="J48" s="8"/>
      <c r="K48" s="9">
        <f t="shared" si="2"/>
        <v>0.0758</v>
      </c>
    </row>
    <row r="49" spans="2:11" ht="12">
      <c r="B49">
        <f>+'Central Supply'!A44</f>
        <v>126</v>
      </c>
      <c r="C49" t="str">
        <f>+'Central Supply'!B44</f>
        <v>HIGHLINE MEDICAL CENTER</v>
      </c>
      <c r="D49" s="7">
        <f>ROUND(+'Central Supply'!G44,0)</f>
        <v>348889</v>
      </c>
      <c r="E49" s="8">
        <f>ROUND(+'Central Supply'!E44,2)</f>
        <v>9.27</v>
      </c>
      <c r="F49" s="8">
        <f t="shared" si="0"/>
        <v>37636.35</v>
      </c>
      <c r="G49" s="7">
        <f>ROUND(+'Central Supply'!G146,0)</f>
        <v>296370</v>
      </c>
      <c r="H49" s="8">
        <f>ROUND(+'Central Supply'!E146,2)</f>
        <v>7.64</v>
      </c>
      <c r="I49" s="8">
        <f t="shared" si="1"/>
        <v>38791.88</v>
      </c>
      <c r="J49" s="8"/>
      <c r="K49" s="9">
        <f t="shared" si="2"/>
        <v>0.0307</v>
      </c>
    </row>
    <row r="50" spans="2:11" ht="12">
      <c r="B50">
        <f>+'Central Supply'!A45</f>
        <v>128</v>
      </c>
      <c r="C50" t="str">
        <f>+'Central Supply'!B45</f>
        <v>UNIVERSITY OF WASHINGTON MEDICAL CENTER</v>
      </c>
      <c r="D50" s="7">
        <f>ROUND(+'Central Supply'!G45,0)</f>
        <v>3397218</v>
      </c>
      <c r="E50" s="8">
        <f>ROUND(+'Central Supply'!E45,2)</f>
        <v>75.85</v>
      </c>
      <c r="F50" s="8">
        <f t="shared" si="0"/>
        <v>44788.64</v>
      </c>
      <c r="G50" s="7">
        <f>ROUND(+'Central Supply'!G147,0)</f>
        <v>3123600</v>
      </c>
      <c r="H50" s="8">
        <f>ROUND(+'Central Supply'!E147,2)</f>
        <v>70.9</v>
      </c>
      <c r="I50" s="8">
        <f t="shared" si="1"/>
        <v>44056.42</v>
      </c>
      <c r="J50" s="8"/>
      <c r="K50" s="9">
        <f t="shared" si="2"/>
        <v>-0.0163</v>
      </c>
    </row>
    <row r="51" spans="2:11" ht="12">
      <c r="B51">
        <f>+'Central Supply'!A46</f>
        <v>129</v>
      </c>
      <c r="C51" t="str">
        <f>+'Central Supply'!B46</f>
        <v>QUINCY VALLEY MEDICAL CENTER</v>
      </c>
      <c r="D51" s="7">
        <f>ROUND(+'Central Supply'!G46,0)</f>
        <v>8608</v>
      </c>
      <c r="E51" s="8">
        <f>ROUND(+'Central Supply'!E46,2)</f>
        <v>0.2</v>
      </c>
      <c r="F51" s="8">
        <f t="shared" si="0"/>
        <v>43040</v>
      </c>
      <c r="G51" s="7">
        <f>ROUND(+'Central Supply'!G148,0)</f>
        <v>11214</v>
      </c>
      <c r="H51" s="8">
        <f>ROUND(+'Central Supply'!E148,2)</f>
        <v>0.26</v>
      </c>
      <c r="I51" s="8">
        <f t="shared" si="1"/>
        <v>43130.77</v>
      </c>
      <c r="J51" s="8"/>
      <c r="K51" s="9">
        <f t="shared" si="2"/>
        <v>0.0021</v>
      </c>
    </row>
    <row r="52" spans="2:11" ht="12">
      <c r="B52">
        <f>+'Central Supply'!A47</f>
        <v>130</v>
      </c>
      <c r="C52" t="str">
        <f>+'Central Supply'!B47</f>
        <v>NORTHWEST HOSPITAL &amp; MEDICAL CENTER</v>
      </c>
      <c r="D52" s="7">
        <f>ROUND(+'Central Supply'!G47,0)</f>
        <v>648750</v>
      </c>
      <c r="E52" s="8">
        <f>ROUND(+'Central Supply'!E47,2)</f>
        <v>16.8</v>
      </c>
      <c r="F52" s="8">
        <f t="shared" si="0"/>
        <v>38616.07</v>
      </c>
      <c r="G52" s="7">
        <f>ROUND(+'Central Supply'!G149,0)</f>
        <v>713689</v>
      </c>
      <c r="H52" s="8">
        <f>ROUND(+'Central Supply'!E149,2)</f>
        <v>18.22</v>
      </c>
      <c r="I52" s="8">
        <f t="shared" si="1"/>
        <v>39170.64</v>
      </c>
      <c r="J52" s="8"/>
      <c r="K52" s="9">
        <f t="shared" si="2"/>
        <v>0.0144</v>
      </c>
    </row>
    <row r="53" spans="2:11" ht="12">
      <c r="B53">
        <f>+'Central Supply'!A48</f>
        <v>131</v>
      </c>
      <c r="C53" t="str">
        <f>+'Central Supply'!B48</f>
        <v>OVERLAKE HOSPITAL MEDICAL CENTER</v>
      </c>
      <c r="D53" s="7">
        <f>ROUND(+'Central Supply'!G48,0)</f>
        <v>1738029</v>
      </c>
      <c r="E53" s="8">
        <f>ROUND(+'Central Supply'!E48,2)</f>
        <v>44.05</v>
      </c>
      <c r="F53" s="8">
        <f t="shared" si="0"/>
        <v>39455.82</v>
      </c>
      <c r="G53" s="7">
        <f>ROUND(+'Central Supply'!G150,0)</f>
        <v>2170708</v>
      </c>
      <c r="H53" s="8">
        <f>ROUND(+'Central Supply'!E150,2)</f>
        <v>53.54</v>
      </c>
      <c r="I53" s="8">
        <f t="shared" si="1"/>
        <v>40543.67</v>
      </c>
      <c r="J53" s="8"/>
      <c r="K53" s="9">
        <f t="shared" si="2"/>
        <v>0.0276</v>
      </c>
    </row>
    <row r="54" spans="2:11" ht="12">
      <c r="B54">
        <f>+'Central Supply'!A49</f>
        <v>132</v>
      </c>
      <c r="C54" t="str">
        <f>+'Central Supply'!B49</f>
        <v>SAINT CLARE HOSPITAL</v>
      </c>
      <c r="D54" s="7">
        <f>ROUND(+'Central Supply'!G49,0)</f>
        <v>546177</v>
      </c>
      <c r="E54" s="8">
        <f>ROUND(+'Central Supply'!E49,2)</f>
        <v>14.31</v>
      </c>
      <c r="F54" s="8">
        <f t="shared" si="0"/>
        <v>38167.51</v>
      </c>
      <c r="G54" s="7">
        <f>ROUND(+'Central Supply'!G151,0)</f>
        <v>600427</v>
      </c>
      <c r="H54" s="8">
        <f>ROUND(+'Central Supply'!E151,2)</f>
        <v>15.22</v>
      </c>
      <c r="I54" s="8">
        <f t="shared" si="1"/>
        <v>39449.87</v>
      </c>
      <c r="J54" s="8"/>
      <c r="K54" s="9">
        <f t="shared" si="2"/>
        <v>0.0336</v>
      </c>
    </row>
    <row r="55" spans="2:11" ht="12">
      <c r="B55">
        <f>+'Central Supply'!A50</f>
        <v>134</v>
      </c>
      <c r="C55" t="str">
        <f>+'Central Supply'!B50</f>
        <v>ISLAND HOSPITAL</v>
      </c>
      <c r="D55" s="7">
        <f>ROUND(+'Central Supply'!G50,0)</f>
        <v>161489</v>
      </c>
      <c r="E55" s="8">
        <f>ROUND(+'Central Supply'!E50,2)</f>
        <v>4.51</v>
      </c>
      <c r="F55" s="8">
        <f t="shared" si="0"/>
        <v>35806.87</v>
      </c>
      <c r="G55" s="7">
        <f>ROUND(+'Central Supply'!G152,0)</f>
        <v>176326</v>
      </c>
      <c r="H55" s="8">
        <f>ROUND(+'Central Supply'!E152,2)</f>
        <v>3.97</v>
      </c>
      <c r="I55" s="8">
        <f t="shared" si="1"/>
        <v>44414.61</v>
      </c>
      <c r="J55" s="8"/>
      <c r="K55" s="9">
        <f t="shared" si="2"/>
        <v>0.2404</v>
      </c>
    </row>
    <row r="56" spans="2:11" ht="12">
      <c r="B56">
        <f>+'Central Supply'!A51</f>
        <v>137</v>
      </c>
      <c r="C56" t="str">
        <f>+'Central Supply'!B51</f>
        <v>LINCOLN HOSPITAL</v>
      </c>
      <c r="D56" s="7">
        <f>ROUND(+'Central Supply'!G51,0)</f>
        <v>64043</v>
      </c>
      <c r="E56" s="8">
        <f>ROUND(+'Central Supply'!E51,2)</f>
        <v>1.83</v>
      </c>
      <c r="F56" s="8">
        <f t="shared" si="0"/>
        <v>34996.17</v>
      </c>
      <c r="G56" s="7">
        <f>ROUND(+'Central Supply'!G153,0)</f>
        <v>64739</v>
      </c>
      <c r="H56" s="8">
        <f>ROUND(+'Central Supply'!E153,2)</f>
        <v>1.81</v>
      </c>
      <c r="I56" s="8">
        <f t="shared" si="1"/>
        <v>35767.4</v>
      </c>
      <c r="J56" s="8"/>
      <c r="K56" s="9">
        <f t="shared" si="2"/>
        <v>0.022</v>
      </c>
    </row>
    <row r="57" spans="2:11" ht="12">
      <c r="B57">
        <f>+'Central Supply'!A52</f>
        <v>138</v>
      </c>
      <c r="C57" t="str">
        <f>+'Central Supply'!B52</f>
        <v>SWEDISH EDMONDS</v>
      </c>
      <c r="D57" s="7">
        <f>ROUND(+'Central Supply'!G52,0)</f>
        <v>442012</v>
      </c>
      <c r="E57" s="8">
        <f>ROUND(+'Central Supply'!E52,2)</f>
        <v>10.87</v>
      </c>
      <c r="F57" s="8">
        <f t="shared" si="0"/>
        <v>40663.48</v>
      </c>
      <c r="G57" s="7">
        <f>ROUND(+'Central Supply'!G154,0)</f>
        <v>435282</v>
      </c>
      <c r="H57" s="8">
        <f>ROUND(+'Central Supply'!E154,2)</f>
        <v>10.05</v>
      </c>
      <c r="I57" s="8">
        <f t="shared" si="1"/>
        <v>43311.64</v>
      </c>
      <c r="J57" s="8"/>
      <c r="K57" s="9">
        <f t="shared" si="2"/>
        <v>0.0651</v>
      </c>
    </row>
    <row r="58" spans="2:11" ht="12">
      <c r="B58">
        <f>+'Central Supply'!A53</f>
        <v>139</v>
      </c>
      <c r="C58" t="str">
        <f>+'Central Supply'!B53</f>
        <v>PROVIDENCE HOLY FAMILY HOSPITAL</v>
      </c>
      <c r="D58" s="7">
        <f>ROUND(+'Central Supply'!G53,0)</f>
        <v>807899</v>
      </c>
      <c r="E58" s="8">
        <f>ROUND(+'Central Supply'!E53,2)</f>
        <v>21.9</v>
      </c>
      <c r="F58" s="8">
        <f t="shared" si="0"/>
        <v>36890.37</v>
      </c>
      <c r="G58" s="7">
        <f>ROUND(+'Central Supply'!G155,0)</f>
        <v>875366</v>
      </c>
      <c r="H58" s="8">
        <f>ROUND(+'Central Supply'!E155,2)</f>
        <v>22.85</v>
      </c>
      <c r="I58" s="8">
        <f t="shared" si="1"/>
        <v>38309.23</v>
      </c>
      <c r="J58" s="8"/>
      <c r="K58" s="9">
        <f t="shared" si="2"/>
        <v>0.0385</v>
      </c>
    </row>
    <row r="59" spans="2:11" ht="12">
      <c r="B59">
        <f>+'Central Supply'!A54</f>
        <v>140</v>
      </c>
      <c r="C59" t="str">
        <f>+'Central Supply'!B54</f>
        <v>KITTITAS VALLEY HOSPITAL</v>
      </c>
      <c r="D59" s="7">
        <f>ROUND(+'Central Supply'!G54,0)</f>
        <v>75024</v>
      </c>
      <c r="E59" s="8">
        <f>ROUND(+'Central Supply'!E54,2)</f>
        <v>2.27</v>
      </c>
      <c r="F59" s="8">
        <f t="shared" si="0"/>
        <v>33050.22</v>
      </c>
      <c r="G59" s="7">
        <f>ROUND(+'Central Supply'!G156,0)</f>
        <v>80530</v>
      </c>
      <c r="H59" s="8">
        <f>ROUND(+'Central Supply'!E156,2)</f>
        <v>2.25</v>
      </c>
      <c r="I59" s="8">
        <f t="shared" si="1"/>
        <v>35791.11</v>
      </c>
      <c r="J59" s="8"/>
      <c r="K59" s="9">
        <f t="shared" si="2"/>
        <v>0.0829</v>
      </c>
    </row>
    <row r="60" spans="2:11" ht="12">
      <c r="B60">
        <f>+'Central Supply'!A55</f>
        <v>141</v>
      </c>
      <c r="C60" t="str">
        <f>+'Central Supply'!B55</f>
        <v>DAYTON GENERAL HOSPITAL</v>
      </c>
      <c r="D60" s="7">
        <f>ROUND(+'Central Supply'!G55,0)</f>
        <v>0</v>
      </c>
      <c r="E60" s="8">
        <f>ROUND(+'Central Supply'!E55,2)</f>
        <v>0</v>
      </c>
      <c r="F60" s="8">
        <f t="shared" si="0"/>
      </c>
      <c r="G60" s="7">
        <f>ROUND(+'Central Supply'!G157,0)</f>
        <v>0</v>
      </c>
      <c r="H60" s="8">
        <f>ROUND(+'Central Supply'!E157,2)</f>
        <v>0</v>
      </c>
      <c r="I60" s="8">
        <f t="shared" si="1"/>
      </c>
      <c r="J60" s="8"/>
      <c r="K60" s="9">
        <f t="shared" si="2"/>
      </c>
    </row>
    <row r="61" spans="2:11" ht="12">
      <c r="B61">
        <f>+'Central Supply'!A56</f>
        <v>142</v>
      </c>
      <c r="C61" t="str">
        <f>+'Central Supply'!B56</f>
        <v>HARRISON MEDICAL CENTER</v>
      </c>
      <c r="D61" s="7">
        <f>ROUND(+'Central Supply'!G56,0)</f>
        <v>600595</v>
      </c>
      <c r="E61" s="8">
        <f>ROUND(+'Central Supply'!E56,2)</f>
        <v>15.5</v>
      </c>
      <c r="F61" s="8">
        <f t="shared" si="0"/>
        <v>38748.06</v>
      </c>
      <c r="G61" s="7">
        <f>ROUND(+'Central Supply'!G158,0)</f>
        <v>834565</v>
      </c>
      <c r="H61" s="8">
        <f>ROUND(+'Central Supply'!E158,2)</f>
        <v>19.48</v>
      </c>
      <c r="I61" s="8">
        <f t="shared" si="1"/>
        <v>42842.15</v>
      </c>
      <c r="J61" s="8"/>
      <c r="K61" s="9">
        <f t="shared" si="2"/>
        <v>0.1057</v>
      </c>
    </row>
    <row r="62" spans="2:11" ht="12">
      <c r="B62">
        <f>+'Central Supply'!A57</f>
        <v>145</v>
      </c>
      <c r="C62" t="str">
        <f>+'Central Supply'!B57</f>
        <v>PEACEHEALTH SAINT JOSEPH HOSPITAL</v>
      </c>
      <c r="D62" s="7">
        <f>ROUND(+'Central Supply'!G57,0)</f>
        <v>1188086</v>
      </c>
      <c r="E62" s="8">
        <f>ROUND(+'Central Supply'!E57,2)</f>
        <v>32.54</v>
      </c>
      <c r="F62" s="8">
        <f t="shared" si="0"/>
        <v>36511.56</v>
      </c>
      <c r="G62" s="7">
        <f>ROUND(+'Central Supply'!G159,0)</f>
        <v>1117009</v>
      </c>
      <c r="H62" s="8">
        <f>ROUND(+'Central Supply'!E159,2)</f>
        <v>31.31</v>
      </c>
      <c r="I62" s="8">
        <f t="shared" si="1"/>
        <v>35675.79</v>
      </c>
      <c r="J62" s="8"/>
      <c r="K62" s="9">
        <f t="shared" si="2"/>
        <v>-0.0229</v>
      </c>
    </row>
    <row r="63" spans="2:11" ht="12">
      <c r="B63">
        <f>+'Central Supply'!A58</f>
        <v>147</v>
      </c>
      <c r="C63" t="str">
        <f>+'Central Supply'!B58</f>
        <v>MID VALLEY HOSPITAL</v>
      </c>
      <c r="D63" s="7">
        <f>ROUND(+'Central Supply'!G58,0)</f>
        <v>50027</v>
      </c>
      <c r="E63" s="8">
        <f>ROUND(+'Central Supply'!E58,2)</f>
        <v>1.99</v>
      </c>
      <c r="F63" s="8">
        <f t="shared" si="0"/>
        <v>25139.2</v>
      </c>
      <c r="G63" s="7">
        <f>ROUND(+'Central Supply'!G160,0)</f>
        <v>51790</v>
      </c>
      <c r="H63" s="8">
        <f>ROUND(+'Central Supply'!E160,2)</f>
        <v>1.98</v>
      </c>
      <c r="I63" s="8">
        <f t="shared" si="1"/>
        <v>26156.57</v>
      </c>
      <c r="J63" s="8"/>
      <c r="K63" s="9">
        <f t="shared" si="2"/>
        <v>0.0405</v>
      </c>
    </row>
    <row r="64" spans="2:11" ht="12">
      <c r="B64">
        <f>+'Central Supply'!A59</f>
        <v>148</v>
      </c>
      <c r="C64" t="str">
        <f>+'Central Supply'!B59</f>
        <v>KINDRED HOSPITAL - SEATTLE</v>
      </c>
      <c r="D64" s="7">
        <f>ROUND(+'Central Supply'!G59,0)</f>
        <v>0</v>
      </c>
      <c r="E64" s="8">
        <f>ROUND(+'Central Supply'!E59,2)</f>
        <v>0</v>
      </c>
      <c r="F64" s="8">
        <f t="shared" si="0"/>
      </c>
      <c r="G64" s="7">
        <f>ROUND(+'Central Supply'!G161,0)</f>
        <v>0</v>
      </c>
      <c r="H64" s="8">
        <f>ROUND(+'Central Supply'!E161,2)</f>
        <v>0</v>
      </c>
      <c r="I64" s="8">
        <f t="shared" si="1"/>
      </c>
      <c r="J64" s="8"/>
      <c r="K64" s="9">
        <f t="shared" si="2"/>
      </c>
    </row>
    <row r="65" spans="2:11" ht="12">
      <c r="B65">
        <f>+'Central Supply'!A60</f>
        <v>150</v>
      </c>
      <c r="C65" t="str">
        <f>+'Central Supply'!B60</f>
        <v>COULEE COMMUNITY HOSPITAL</v>
      </c>
      <c r="D65" s="7">
        <f>ROUND(+'Central Supply'!G60,0)</f>
        <v>27545</v>
      </c>
      <c r="E65" s="8">
        <f>ROUND(+'Central Supply'!E60,2)</f>
        <v>1.12</v>
      </c>
      <c r="F65" s="8">
        <f t="shared" si="0"/>
        <v>24593.75</v>
      </c>
      <c r="G65" s="7">
        <f>ROUND(+'Central Supply'!G162,0)</f>
        <v>27344</v>
      </c>
      <c r="H65" s="8">
        <f>ROUND(+'Central Supply'!E162,2)</f>
        <v>1.03</v>
      </c>
      <c r="I65" s="8">
        <f t="shared" si="1"/>
        <v>26547.57</v>
      </c>
      <c r="J65" s="8"/>
      <c r="K65" s="9">
        <f t="shared" si="2"/>
        <v>0.0794</v>
      </c>
    </row>
    <row r="66" spans="2:11" ht="12">
      <c r="B66">
        <f>+'Central Supply'!A61</f>
        <v>152</v>
      </c>
      <c r="C66" t="str">
        <f>+'Central Supply'!B61</f>
        <v>MASON GENERAL HOSPITAL</v>
      </c>
      <c r="D66" s="7">
        <f>ROUND(+'Central Supply'!G61,0)</f>
        <v>0</v>
      </c>
      <c r="E66" s="8">
        <f>ROUND(+'Central Supply'!E61,2)</f>
        <v>0</v>
      </c>
      <c r="F66" s="8">
        <f t="shared" si="0"/>
      </c>
      <c r="G66" s="7">
        <f>ROUND(+'Central Supply'!G163,0)</f>
        <v>0</v>
      </c>
      <c r="H66" s="8">
        <f>ROUND(+'Central Supply'!E163,2)</f>
        <v>0</v>
      </c>
      <c r="I66" s="8">
        <f t="shared" si="1"/>
      </c>
      <c r="J66" s="8"/>
      <c r="K66" s="9">
        <f t="shared" si="2"/>
      </c>
    </row>
    <row r="67" spans="2:11" ht="12">
      <c r="B67">
        <f>+'Central Supply'!A62</f>
        <v>153</v>
      </c>
      <c r="C67" t="str">
        <f>+'Central Supply'!B62</f>
        <v>WHITMAN HOSPITAL AND MEDICAL CENTER</v>
      </c>
      <c r="D67" s="7">
        <f>ROUND(+'Central Supply'!G62,0)</f>
        <v>35863</v>
      </c>
      <c r="E67" s="8">
        <f>ROUND(+'Central Supply'!E62,2)</f>
        <v>1.11</v>
      </c>
      <c r="F67" s="8">
        <f t="shared" si="0"/>
        <v>32309.01</v>
      </c>
      <c r="G67" s="7">
        <f>ROUND(+'Central Supply'!G164,0)</f>
        <v>35078</v>
      </c>
      <c r="H67" s="8">
        <f>ROUND(+'Central Supply'!E164,2)</f>
        <v>1.03</v>
      </c>
      <c r="I67" s="8">
        <f t="shared" si="1"/>
        <v>34056.31</v>
      </c>
      <c r="J67" s="8"/>
      <c r="K67" s="9">
        <f t="shared" si="2"/>
        <v>0.0541</v>
      </c>
    </row>
    <row r="68" spans="2:11" ht="12">
      <c r="B68">
        <f>+'Central Supply'!A63</f>
        <v>155</v>
      </c>
      <c r="C68" t="str">
        <f>+'Central Supply'!B63</f>
        <v>VALLEY MEDICAL CENTER</v>
      </c>
      <c r="D68" s="7">
        <f>ROUND(+'Central Supply'!G63,0)</f>
        <v>714851</v>
      </c>
      <c r="E68" s="8">
        <f>ROUND(+'Central Supply'!E63,2)</f>
        <v>17.89</v>
      </c>
      <c r="F68" s="8">
        <f t="shared" si="0"/>
        <v>39958.13</v>
      </c>
      <c r="G68" s="7">
        <f>ROUND(+'Central Supply'!G165,0)</f>
        <v>678422</v>
      </c>
      <c r="H68" s="8">
        <f>ROUND(+'Central Supply'!E165,2)</f>
        <v>17.5</v>
      </c>
      <c r="I68" s="8">
        <f t="shared" si="1"/>
        <v>38766.97</v>
      </c>
      <c r="J68" s="8"/>
      <c r="K68" s="9">
        <f t="shared" si="2"/>
        <v>-0.0298</v>
      </c>
    </row>
    <row r="69" spans="2:11" ht="12">
      <c r="B69">
        <f>+'Central Supply'!A64</f>
        <v>156</v>
      </c>
      <c r="C69" t="str">
        <f>+'Central Supply'!B64</f>
        <v>WHIDBEY GENERAL HOSPITAL</v>
      </c>
      <c r="D69" s="7">
        <f>ROUND(+'Central Supply'!G64,0)</f>
        <v>147703</v>
      </c>
      <c r="E69" s="8">
        <f>ROUND(+'Central Supply'!E64,2)</f>
        <v>4.32</v>
      </c>
      <c r="F69" s="8">
        <f t="shared" si="0"/>
        <v>34190.51</v>
      </c>
      <c r="G69" s="7">
        <f>ROUND(+'Central Supply'!G166,0)</f>
        <v>133800</v>
      </c>
      <c r="H69" s="8">
        <f>ROUND(+'Central Supply'!E166,2)</f>
        <v>3.69</v>
      </c>
      <c r="I69" s="8">
        <f t="shared" si="1"/>
        <v>36260.16</v>
      </c>
      <c r="J69" s="8"/>
      <c r="K69" s="9">
        <f t="shared" si="2"/>
        <v>0.0605</v>
      </c>
    </row>
    <row r="70" spans="2:11" ht="12">
      <c r="B70">
        <f>+'Central Supply'!A65</f>
        <v>157</v>
      </c>
      <c r="C70" t="str">
        <f>+'Central Supply'!B65</f>
        <v>SAINT LUKES REHABILIATION INSTITUTE</v>
      </c>
      <c r="D70" s="7">
        <f>ROUND(+'Central Supply'!G65,0)</f>
        <v>60982</v>
      </c>
      <c r="E70" s="8">
        <f>ROUND(+'Central Supply'!E65,2)</f>
        <v>1.82</v>
      </c>
      <c r="F70" s="8">
        <f t="shared" si="0"/>
        <v>33506.59</v>
      </c>
      <c r="G70" s="7">
        <f>ROUND(+'Central Supply'!G167,0)</f>
        <v>61257</v>
      </c>
      <c r="H70" s="8">
        <f>ROUND(+'Central Supply'!E167,2)</f>
        <v>1.8</v>
      </c>
      <c r="I70" s="8">
        <f t="shared" si="1"/>
        <v>34031.67</v>
      </c>
      <c r="J70" s="8"/>
      <c r="K70" s="9">
        <f t="shared" si="2"/>
        <v>0.0157</v>
      </c>
    </row>
    <row r="71" spans="2:11" ht="12">
      <c r="B71">
        <f>+'Central Supply'!A66</f>
        <v>158</v>
      </c>
      <c r="C71" t="str">
        <f>+'Central Supply'!B66</f>
        <v>CASCADE MEDICAL CENTER</v>
      </c>
      <c r="D71" s="7">
        <f>ROUND(+'Central Supply'!G66,0)</f>
        <v>19697</v>
      </c>
      <c r="E71" s="8">
        <f>ROUND(+'Central Supply'!E66,2)</f>
        <v>0.85</v>
      </c>
      <c r="F71" s="8">
        <f t="shared" si="0"/>
        <v>23172.94</v>
      </c>
      <c r="G71" s="7">
        <f>ROUND(+'Central Supply'!G168,0)</f>
        <v>19675</v>
      </c>
      <c r="H71" s="8">
        <f>ROUND(+'Central Supply'!E168,2)</f>
        <v>0.77</v>
      </c>
      <c r="I71" s="8">
        <f t="shared" si="1"/>
        <v>25551.95</v>
      </c>
      <c r="J71" s="8"/>
      <c r="K71" s="9">
        <f t="shared" si="2"/>
        <v>0.1027</v>
      </c>
    </row>
    <row r="72" spans="2:11" ht="12">
      <c r="B72">
        <f>+'Central Supply'!A67</f>
        <v>159</v>
      </c>
      <c r="C72" t="str">
        <f>+'Central Supply'!B67</f>
        <v>PROVIDENCE SAINT PETER HOSPITAL</v>
      </c>
      <c r="D72" s="7">
        <f>ROUND(+'Central Supply'!G67,0)</f>
        <v>1455501</v>
      </c>
      <c r="E72" s="8">
        <f>ROUND(+'Central Supply'!E67,2)</f>
        <v>38</v>
      </c>
      <c r="F72" s="8">
        <f t="shared" si="0"/>
        <v>38302.66</v>
      </c>
      <c r="G72" s="7">
        <f>ROUND(+'Central Supply'!G169,0)</f>
        <v>1670875</v>
      </c>
      <c r="H72" s="8">
        <f>ROUND(+'Central Supply'!E169,2)</f>
        <v>43</v>
      </c>
      <c r="I72" s="8">
        <f t="shared" si="1"/>
        <v>38857.56</v>
      </c>
      <c r="J72" s="8"/>
      <c r="K72" s="9">
        <f t="shared" si="2"/>
        <v>0.0145</v>
      </c>
    </row>
    <row r="73" spans="2:11" ht="12">
      <c r="B73">
        <f>+'Central Supply'!A68</f>
        <v>161</v>
      </c>
      <c r="C73" t="str">
        <f>+'Central Supply'!B68</f>
        <v>KADLEC REGIONAL MEDICAL CENTER</v>
      </c>
      <c r="D73" s="7">
        <f>ROUND(+'Central Supply'!G68,0)</f>
        <v>133545</v>
      </c>
      <c r="E73" s="8">
        <f>ROUND(+'Central Supply'!E68,2)</f>
        <v>4.57</v>
      </c>
      <c r="F73" s="8">
        <f t="shared" si="0"/>
        <v>29222.1</v>
      </c>
      <c r="G73" s="7">
        <f>ROUND(+'Central Supply'!G170,0)</f>
        <v>10658</v>
      </c>
      <c r="H73" s="8">
        <f>ROUND(+'Central Supply'!E170,2)</f>
        <v>0.35</v>
      </c>
      <c r="I73" s="8">
        <f t="shared" si="1"/>
        <v>30451.43</v>
      </c>
      <c r="J73" s="8"/>
      <c r="K73" s="9">
        <f t="shared" si="2"/>
        <v>0.0421</v>
      </c>
    </row>
    <row r="74" spans="2:11" ht="12">
      <c r="B74">
        <f>+'Central Supply'!A69</f>
        <v>162</v>
      </c>
      <c r="C74" t="str">
        <f>+'Central Supply'!B69</f>
        <v>PROVIDENCE SACRED HEART MEDICAL CENTER</v>
      </c>
      <c r="D74" s="7">
        <f>ROUND(+'Central Supply'!G69,0)</f>
        <v>3291573</v>
      </c>
      <c r="E74" s="8">
        <f>ROUND(+'Central Supply'!E69,2)</f>
        <v>96</v>
      </c>
      <c r="F74" s="8">
        <f t="shared" si="0"/>
        <v>34287.22</v>
      </c>
      <c r="G74" s="7">
        <f>ROUND(+'Central Supply'!G171,0)</f>
        <v>2767291</v>
      </c>
      <c r="H74" s="8">
        <f>ROUND(+'Central Supply'!E171,2)</f>
        <v>79.83</v>
      </c>
      <c r="I74" s="8">
        <f t="shared" si="1"/>
        <v>34664.8</v>
      </c>
      <c r="J74" s="8"/>
      <c r="K74" s="9">
        <f t="shared" si="2"/>
        <v>0.011</v>
      </c>
    </row>
    <row r="75" spans="2:11" ht="12">
      <c r="B75">
        <f>+'Central Supply'!A70</f>
        <v>164</v>
      </c>
      <c r="C75" t="str">
        <f>+'Central Supply'!B70</f>
        <v>EVERGREEN HOSPITAL MEDICAL CENTER</v>
      </c>
      <c r="D75" s="7">
        <f>ROUND(+'Central Supply'!G70,0)</f>
        <v>754927</v>
      </c>
      <c r="E75" s="8">
        <f>ROUND(+'Central Supply'!E70,2)</f>
        <v>19.66</v>
      </c>
      <c r="F75" s="8">
        <f aca="true" t="shared" si="3" ref="F75:F106">IF(D75=0,"",IF(E75=0,"",ROUND(D75/E75,2)))</f>
        <v>38399.14</v>
      </c>
      <c r="G75" s="7">
        <f>ROUND(+'Central Supply'!G172,0)</f>
        <v>833942</v>
      </c>
      <c r="H75" s="8">
        <f>ROUND(+'Central Supply'!E172,2)</f>
        <v>21.18</v>
      </c>
      <c r="I75" s="8">
        <f aca="true" t="shared" si="4" ref="I75:I106">IF(G75=0,"",IF(H75=0,"",ROUND(G75/H75,2)))</f>
        <v>39374.03</v>
      </c>
      <c r="J75" s="8"/>
      <c r="K75" s="9">
        <f aca="true" t="shared" si="5" ref="K75:K106">IF(D75=0,"",IF(E75=0,"",IF(G75=0,"",IF(H75=0,"",ROUND(I75/F75-1,4)))))</f>
        <v>0.0254</v>
      </c>
    </row>
    <row r="76" spans="2:11" ht="12">
      <c r="B76">
        <f>+'Central Supply'!A71</f>
        <v>165</v>
      </c>
      <c r="C76" t="str">
        <f>+'Central Supply'!B71</f>
        <v>LAKE CHELAN COMMUNITY HOSPITAL</v>
      </c>
      <c r="D76" s="7">
        <f>ROUND(+'Central Supply'!G71,0)</f>
        <v>170656</v>
      </c>
      <c r="E76" s="8">
        <f>ROUND(+'Central Supply'!E71,2)</f>
        <v>3.75</v>
      </c>
      <c r="F76" s="8">
        <f t="shared" si="3"/>
        <v>45508.27</v>
      </c>
      <c r="G76" s="7">
        <f>ROUND(+'Central Supply'!G173,0)</f>
        <v>155139</v>
      </c>
      <c r="H76" s="8">
        <f>ROUND(+'Central Supply'!E173,2)</f>
        <v>4.2</v>
      </c>
      <c r="I76" s="8">
        <f t="shared" si="4"/>
        <v>36937.86</v>
      </c>
      <c r="J76" s="8"/>
      <c r="K76" s="9">
        <f t="shared" si="5"/>
        <v>-0.1883</v>
      </c>
    </row>
    <row r="77" spans="2:11" ht="12">
      <c r="B77">
        <f>+'Central Supply'!A72</f>
        <v>167</v>
      </c>
      <c r="C77" t="str">
        <f>+'Central Supply'!B72</f>
        <v>FERRY COUNTY MEMORIAL HOSPITAL</v>
      </c>
      <c r="D77" s="7">
        <f>ROUND(+'Central Supply'!G72,0)</f>
        <v>59973</v>
      </c>
      <c r="E77" s="8">
        <f>ROUND(+'Central Supply'!E72,2)</f>
        <v>1.62</v>
      </c>
      <c r="F77" s="8">
        <f t="shared" si="3"/>
        <v>37020.37</v>
      </c>
      <c r="G77" s="7">
        <f>ROUND(+'Central Supply'!G174,0)</f>
        <v>62112</v>
      </c>
      <c r="H77" s="8">
        <f>ROUND(+'Central Supply'!E174,2)</f>
        <v>1.46</v>
      </c>
      <c r="I77" s="8">
        <f t="shared" si="4"/>
        <v>42542.47</v>
      </c>
      <c r="J77" s="8"/>
      <c r="K77" s="9">
        <f t="shared" si="5"/>
        <v>0.1492</v>
      </c>
    </row>
    <row r="78" spans="2:11" ht="12">
      <c r="B78">
        <f>+'Central Supply'!A73</f>
        <v>168</v>
      </c>
      <c r="C78" t="str">
        <f>+'Central Supply'!B73</f>
        <v>CENTRAL WASHINGTON HOSPITAL</v>
      </c>
      <c r="D78" s="7">
        <f>ROUND(+'Central Supply'!G73,0)</f>
        <v>572715</v>
      </c>
      <c r="E78" s="8">
        <f>ROUND(+'Central Supply'!E73,2)</f>
        <v>16.26</v>
      </c>
      <c r="F78" s="8">
        <f t="shared" si="3"/>
        <v>35222.32</v>
      </c>
      <c r="G78" s="7">
        <f>ROUND(+'Central Supply'!G175,0)</f>
        <v>601154</v>
      </c>
      <c r="H78" s="8">
        <f>ROUND(+'Central Supply'!E175,2)</f>
        <v>16.46</v>
      </c>
      <c r="I78" s="8">
        <f t="shared" si="4"/>
        <v>36522.11</v>
      </c>
      <c r="J78" s="8"/>
      <c r="K78" s="9">
        <f t="shared" si="5"/>
        <v>0.0369</v>
      </c>
    </row>
    <row r="79" spans="2:11" ht="12">
      <c r="B79">
        <f>+'Central Supply'!A74</f>
        <v>169</v>
      </c>
      <c r="C79" t="str">
        <f>+'Central Supply'!B74</f>
        <v>GROUP HEALTH EASTSIDE</v>
      </c>
      <c r="D79" s="7">
        <f>ROUND(+'Central Supply'!G74,0)</f>
        <v>0</v>
      </c>
      <c r="E79" s="8">
        <f>ROUND(+'Central Supply'!E74,2)</f>
        <v>0</v>
      </c>
      <c r="F79" s="8">
        <f t="shared" si="3"/>
      </c>
      <c r="G79" s="7">
        <f>ROUND(+'Central Supply'!G176,0)</f>
        <v>0</v>
      </c>
      <c r="H79" s="8">
        <f>ROUND(+'Central Supply'!E176,2)</f>
        <v>0</v>
      </c>
      <c r="I79" s="8">
        <f t="shared" si="4"/>
      </c>
      <c r="J79" s="8"/>
      <c r="K79" s="9">
        <f t="shared" si="5"/>
      </c>
    </row>
    <row r="80" spans="2:11" ht="12">
      <c r="B80">
        <f>+'Central Supply'!A75</f>
        <v>170</v>
      </c>
      <c r="C80" t="str">
        <f>+'Central Supply'!B75</f>
        <v>SOUTHWEST WASHINGTON MEDICAL CENTER</v>
      </c>
      <c r="D80" s="7">
        <f>ROUND(+'Central Supply'!G75,0)</f>
        <v>1231096</v>
      </c>
      <c r="E80" s="8">
        <f>ROUND(+'Central Supply'!E75,2)</f>
        <v>33.37</v>
      </c>
      <c r="F80" s="8">
        <f t="shared" si="3"/>
        <v>36892.3</v>
      </c>
      <c r="G80" s="7">
        <f>ROUND(+'Central Supply'!G177,0)</f>
        <v>1272650</v>
      </c>
      <c r="H80" s="8">
        <f>ROUND(+'Central Supply'!E177,2)</f>
        <v>33.57</v>
      </c>
      <c r="I80" s="8">
        <f t="shared" si="4"/>
        <v>37910.34</v>
      </c>
      <c r="J80" s="8"/>
      <c r="K80" s="9">
        <f t="shared" si="5"/>
        <v>0.0276</v>
      </c>
    </row>
    <row r="81" spans="2:11" ht="12">
      <c r="B81">
        <f>+'Central Supply'!A76</f>
        <v>172</v>
      </c>
      <c r="C81" t="str">
        <f>+'Central Supply'!B76</f>
        <v>PULLMAN REGIONAL HOSPITAL</v>
      </c>
      <c r="D81" s="7">
        <f>ROUND(+'Central Supply'!G76,0)</f>
        <v>0</v>
      </c>
      <c r="E81" s="8">
        <f>ROUND(+'Central Supply'!E76,2)</f>
        <v>0</v>
      </c>
      <c r="F81" s="8">
        <f t="shared" si="3"/>
      </c>
      <c r="G81" s="7">
        <f>ROUND(+'Central Supply'!G178,0)</f>
        <v>0</v>
      </c>
      <c r="H81" s="8">
        <f>ROUND(+'Central Supply'!E178,2)</f>
        <v>0</v>
      </c>
      <c r="I81" s="8">
        <f t="shared" si="4"/>
      </c>
      <c r="J81" s="8"/>
      <c r="K81" s="9">
        <f t="shared" si="5"/>
      </c>
    </row>
    <row r="82" spans="2:11" ht="12">
      <c r="B82">
        <f>+'Central Supply'!A77</f>
        <v>173</v>
      </c>
      <c r="C82" t="str">
        <f>+'Central Supply'!B77</f>
        <v>MORTON GENERAL HOSPITAL</v>
      </c>
      <c r="D82" s="7">
        <f>ROUND(+'Central Supply'!G77,0)</f>
        <v>21795</v>
      </c>
      <c r="E82" s="8">
        <f>ROUND(+'Central Supply'!E77,2)</f>
        <v>0.63</v>
      </c>
      <c r="F82" s="8">
        <f t="shared" si="3"/>
        <v>34595.24</v>
      </c>
      <c r="G82" s="7">
        <f>ROUND(+'Central Supply'!G179,0)</f>
        <v>27093</v>
      </c>
      <c r="H82" s="8">
        <f>ROUND(+'Central Supply'!E179,2)</f>
        <v>0.36</v>
      </c>
      <c r="I82" s="8">
        <f t="shared" si="4"/>
        <v>75258.33</v>
      </c>
      <c r="J82" s="8"/>
      <c r="K82" s="9">
        <f t="shared" si="5"/>
        <v>1.1754</v>
      </c>
    </row>
    <row r="83" spans="2:11" ht="12">
      <c r="B83">
        <f>+'Central Supply'!A78</f>
        <v>175</v>
      </c>
      <c r="C83" t="str">
        <f>+'Central Supply'!B78</f>
        <v>MARY BRIDGE CHILDRENS HEALTH CENTER</v>
      </c>
      <c r="D83" s="7">
        <f>ROUND(+'Central Supply'!G78,0)</f>
        <v>0</v>
      </c>
      <c r="E83" s="8">
        <f>ROUND(+'Central Supply'!E78,2)</f>
        <v>0</v>
      </c>
      <c r="F83" s="8">
        <f t="shared" si="3"/>
      </c>
      <c r="G83" s="7">
        <f>ROUND(+'Central Supply'!G180,0)</f>
        <v>0</v>
      </c>
      <c r="H83" s="8">
        <f>ROUND(+'Central Supply'!E180,2)</f>
        <v>0</v>
      </c>
      <c r="I83" s="8">
        <f t="shared" si="4"/>
      </c>
      <c r="J83" s="8"/>
      <c r="K83" s="9">
        <f t="shared" si="5"/>
      </c>
    </row>
    <row r="84" spans="2:11" ht="12">
      <c r="B84">
        <f>+'Central Supply'!A79</f>
        <v>176</v>
      </c>
      <c r="C84" t="str">
        <f>+'Central Supply'!B79</f>
        <v>TACOMA GENERAL ALLENMORE HOSPITAL</v>
      </c>
      <c r="D84" s="7">
        <f>ROUND(+'Central Supply'!G79,0)</f>
        <v>1808707</v>
      </c>
      <c r="E84" s="8">
        <f>ROUND(+'Central Supply'!E79,2)</f>
        <v>41.03</v>
      </c>
      <c r="F84" s="8">
        <f t="shared" si="3"/>
        <v>44082.55</v>
      </c>
      <c r="G84" s="7">
        <f>ROUND(+'Central Supply'!G181,0)</f>
        <v>2142389</v>
      </c>
      <c r="H84" s="8">
        <f>ROUND(+'Central Supply'!E181,2)</f>
        <v>44.46</v>
      </c>
      <c r="I84" s="8">
        <f t="shared" si="4"/>
        <v>48186.89</v>
      </c>
      <c r="J84" s="8"/>
      <c r="K84" s="9">
        <f t="shared" si="5"/>
        <v>0.0931</v>
      </c>
    </row>
    <row r="85" spans="2:11" ht="12">
      <c r="B85">
        <f>+'Central Supply'!A80</f>
        <v>178</v>
      </c>
      <c r="C85" t="str">
        <f>+'Central Supply'!B80</f>
        <v>DEER PARK HOSPITAL</v>
      </c>
      <c r="D85" s="7">
        <f>ROUND(+'Central Supply'!G80,0)</f>
        <v>0</v>
      </c>
      <c r="E85" s="8">
        <f>ROUND(+'Central Supply'!E80,2)</f>
        <v>0</v>
      </c>
      <c r="F85" s="8">
        <f t="shared" si="3"/>
      </c>
      <c r="G85" s="7">
        <f>ROUND(+'Central Supply'!G182,0)</f>
        <v>0</v>
      </c>
      <c r="H85" s="8">
        <f>ROUND(+'Central Supply'!E182,2)</f>
        <v>0</v>
      </c>
      <c r="I85" s="8">
        <f t="shared" si="4"/>
      </c>
      <c r="J85" s="8"/>
      <c r="K85" s="9">
        <f t="shared" si="5"/>
      </c>
    </row>
    <row r="86" spans="2:11" ht="12">
      <c r="B86">
        <f>+'Central Supply'!A81</f>
        <v>180</v>
      </c>
      <c r="C86" t="str">
        <f>+'Central Supply'!B81</f>
        <v>VALLEY HOSPITAL AND MEDICAL CENTER</v>
      </c>
      <c r="D86" s="7">
        <f>ROUND(+'Central Supply'!G81,0)</f>
        <v>109019</v>
      </c>
      <c r="E86" s="8">
        <f>ROUND(+'Central Supply'!E81,2)</f>
        <v>4.16</v>
      </c>
      <c r="F86" s="8">
        <f t="shared" si="3"/>
        <v>26206.49</v>
      </c>
      <c r="G86" s="7">
        <f>ROUND(+'Central Supply'!G183,0)</f>
        <v>102342</v>
      </c>
      <c r="H86" s="8">
        <f>ROUND(+'Central Supply'!E183,2)</f>
        <v>3.97</v>
      </c>
      <c r="I86" s="8">
        <f t="shared" si="4"/>
        <v>25778.84</v>
      </c>
      <c r="J86" s="8"/>
      <c r="K86" s="9">
        <f t="shared" si="5"/>
        <v>-0.0163</v>
      </c>
    </row>
    <row r="87" spans="2:11" ht="12">
      <c r="B87">
        <f>+'Central Supply'!A82</f>
        <v>183</v>
      </c>
      <c r="C87" t="str">
        <f>+'Central Supply'!B82</f>
        <v>AUBURN REGIONAL MEDICAL CENTER</v>
      </c>
      <c r="D87" s="7">
        <f>ROUND(+'Central Supply'!G82,0)</f>
        <v>272744</v>
      </c>
      <c r="E87" s="8">
        <f>ROUND(+'Central Supply'!E82,2)</f>
        <v>7.01</v>
      </c>
      <c r="F87" s="8">
        <f t="shared" si="3"/>
        <v>38907.85</v>
      </c>
      <c r="G87" s="7">
        <f>ROUND(+'Central Supply'!G184,0)</f>
        <v>279136</v>
      </c>
      <c r="H87" s="8">
        <f>ROUND(+'Central Supply'!E184,2)</f>
        <v>6.74</v>
      </c>
      <c r="I87" s="8">
        <f t="shared" si="4"/>
        <v>41414.84</v>
      </c>
      <c r="J87" s="8"/>
      <c r="K87" s="9">
        <f t="shared" si="5"/>
        <v>0.0644</v>
      </c>
    </row>
    <row r="88" spans="2:11" ht="12">
      <c r="B88">
        <f>+'Central Supply'!A83</f>
        <v>186</v>
      </c>
      <c r="C88" t="str">
        <f>+'Central Supply'!B83</f>
        <v>MARK REED HOSPITAL</v>
      </c>
      <c r="D88" s="7">
        <f>ROUND(+'Central Supply'!G83,0)</f>
        <v>9756</v>
      </c>
      <c r="E88" s="8">
        <f>ROUND(+'Central Supply'!E83,2)</f>
        <v>0.14</v>
      </c>
      <c r="F88" s="8">
        <f t="shared" si="3"/>
        <v>69685.71</v>
      </c>
      <c r="G88" s="7">
        <f>ROUND(+'Central Supply'!G185,0)</f>
        <v>357</v>
      </c>
      <c r="H88" s="8">
        <f>ROUND(+'Central Supply'!E185,2)</f>
        <v>0</v>
      </c>
      <c r="I88" s="8">
        <f t="shared" si="4"/>
      </c>
      <c r="J88" s="8"/>
      <c r="K88" s="9">
        <f t="shared" si="5"/>
      </c>
    </row>
    <row r="89" spans="2:11" ht="12">
      <c r="B89">
        <f>+'Central Supply'!A84</f>
        <v>191</v>
      </c>
      <c r="C89" t="str">
        <f>+'Central Supply'!B84</f>
        <v>PROVIDENCE CENTRALIA HOSPITAL</v>
      </c>
      <c r="D89" s="7">
        <f>ROUND(+'Central Supply'!G84,0)</f>
        <v>374174</v>
      </c>
      <c r="E89" s="8">
        <f>ROUND(+'Central Supply'!E84,2)</f>
        <v>7.79</v>
      </c>
      <c r="F89" s="8">
        <f t="shared" si="3"/>
        <v>48032.61</v>
      </c>
      <c r="G89" s="7">
        <f>ROUND(+'Central Supply'!G186,0)</f>
        <v>470551</v>
      </c>
      <c r="H89" s="8">
        <f>ROUND(+'Central Supply'!E186,2)</f>
        <v>12.99</v>
      </c>
      <c r="I89" s="8">
        <f t="shared" si="4"/>
        <v>36224.1</v>
      </c>
      <c r="J89" s="8"/>
      <c r="K89" s="9">
        <f t="shared" si="5"/>
        <v>-0.2458</v>
      </c>
    </row>
    <row r="90" spans="2:11" ht="12">
      <c r="B90">
        <f>+'Central Supply'!A85</f>
        <v>193</v>
      </c>
      <c r="C90" t="str">
        <f>+'Central Supply'!B85</f>
        <v>PROVIDENCE MOUNT CARMEL HOSPITAL</v>
      </c>
      <c r="D90" s="7">
        <f>ROUND(+'Central Supply'!G85,0)</f>
        <v>46961</v>
      </c>
      <c r="E90" s="8">
        <f>ROUND(+'Central Supply'!E85,2)</f>
        <v>1.07</v>
      </c>
      <c r="F90" s="8">
        <f t="shared" si="3"/>
        <v>43888.79</v>
      </c>
      <c r="G90" s="7">
        <f>ROUND(+'Central Supply'!G187,0)</f>
        <v>170492</v>
      </c>
      <c r="H90" s="8">
        <f>ROUND(+'Central Supply'!E187,2)</f>
        <v>3.61</v>
      </c>
      <c r="I90" s="8">
        <f t="shared" si="4"/>
        <v>47227.7</v>
      </c>
      <c r="J90" s="8"/>
      <c r="K90" s="9">
        <f t="shared" si="5"/>
        <v>0.0761</v>
      </c>
    </row>
    <row r="91" spans="2:11" ht="12">
      <c r="B91">
        <f>+'Central Supply'!A86</f>
        <v>194</v>
      </c>
      <c r="C91" t="str">
        <f>+'Central Supply'!B86</f>
        <v>PROVIDENCE SAINT JOSEPHS HOSPITAL</v>
      </c>
      <c r="D91" s="7">
        <f>ROUND(+'Central Supply'!G86,0)</f>
        <v>60739</v>
      </c>
      <c r="E91" s="8">
        <f>ROUND(+'Central Supply'!E86,2)</f>
        <v>1.3</v>
      </c>
      <c r="F91" s="8">
        <f t="shared" si="3"/>
        <v>46722.31</v>
      </c>
      <c r="G91" s="7">
        <f>ROUND(+'Central Supply'!G188,0)</f>
        <v>153400</v>
      </c>
      <c r="H91" s="8">
        <f>ROUND(+'Central Supply'!E188,2)</f>
        <v>2.8</v>
      </c>
      <c r="I91" s="8">
        <f t="shared" si="4"/>
        <v>54785.71</v>
      </c>
      <c r="J91" s="8"/>
      <c r="K91" s="9">
        <f t="shared" si="5"/>
        <v>0.1726</v>
      </c>
    </row>
    <row r="92" spans="2:11" ht="12">
      <c r="B92">
        <f>+'Central Supply'!A87</f>
        <v>195</v>
      </c>
      <c r="C92" t="str">
        <f>+'Central Supply'!B87</f>
        <v>SNOQUALMIE VALLEY HOSPITAL</v>
      </c>
      <c r="D92" s="7">
        <f>ROUND(+'Central Supply'!G87,0)</f>
        <v>105082</v>
      </c>
      <c r="E92" s="8">
        <f>ROUND(+'Central Supply'!E87,2)</f>
        <v>2.2</v>
      </c>
      <c r="F92" s="8">
        <f t="shared" si="3"/>
        <v>47764.55</v>
      </c>
      <c r="G92" s="7">
        <f>ROUND(+'Central Supply'!G189,0)</f>
        <v>78991</v>
      </c>
      <c r="H92" s="8">
        <f>ROUND(+'Central Supply'!E189,2)</f>
        <v>1.6</v>
      </c>
      <c r="I92" s="8">
        <f t="shared" si="4"/>
        <v>49369.38</v>
      </c>
      <c r="J92" s="8"/>
      <c r="K92" s="9">
        <f t="shared" si="5"/>
        <v>0.0336</v>
      </c>
    </row>
    <row r="93" spans="2:11" ht="12">
      <c r="B93">
        <f>+'Central Supply'!A88</f>
        <v>197</v>
      </c>
      <c r="C93" t="str">
        <f>+'Central Supply'!B88</f>
        <v>CAPITAL MEDICAL CENTER</v>
      </c>
      <c r="D93" s="7">
        <f>ROUND(+'Central Supply'!G88,0)</f>
        <v>269718</v>
      </c>
      <c r="E93" s="8">
        <f>ROUND(+'Central Supply'!E88,2)</f>
        <v>5.69</v>
      </c>
      <c r="F93" s="8">
        <f t="shared" si="3"/>
        <v>47402.11</v>
      </c>
      <c r="G93" s="7">
        <f>ROUND(+'Central Supply'!G190,0)</f>
        <v>213408</v>
      </c>
      <c r="H93" s="8">
        <f>ROUND(+'Central Supply'!E190,2)</f>
        <v>5.71</v>
      </c>
      <c r="I93" s="8">
        <f t="shared" si="4"/>
        <v>37374.43</v>
      </c>
      <c r="J93" s="8"/>
      <c r="K93" s="9">
        <f t="shared" si="5"/>
        <v>-0.2115</v>
      </c>
    </row>
    <row r="94" spans="2:11" ht="12">
      <c r="B94">
        <f>+'Central Supply'!A89</f>
        <v>198</v>
      </c>
      <c r="C94" t="str">
        <f>+'Central Supply'!B89</f>
        <v>SUNNYSIDE COMMUNITY HOSPITAL</v>
      </c>
      <c r="D94" s="7">
        <f>ROUND(+'Central Supply'!G89,0)</f>
        <v>52402</v>
      </c>
      <c r="E94" s="8">
        <f>ROUND(+'Central Supply'!E89,2)</f>
        <v>1.46</v>
      </c>
      <c r="F94" s="8">
        <f t="shared" si="3"/>
        <v>35891.78</v>
      </c>
      <c r="G94" s="7">
        <f>ROUND(+'Central Supply'!G191,0)</f>
        <v>55376</v>
      </c>
      <c r="H94" s="8">
        <f>ROUND(+'Central Supply'!E191,2)</f>
        <v>1.69</v>
      </c>
      <c r="I94" s="8">
        <f t="shared" si="4"/>
        <v>32766.86</v>
      </c>
      <c r="J94" s="8"/>
      <c r="K94" s="9">
        <f t="shared" si="5"/>
        <v>-0.0871</v>
      </c>
    </row>
    <row r="95" spans="2:11" ht="12">
      <c r="B95">
        <f>+'Central Supply'!A90</f>
        <v>199</v>
      </c>
      <c r="C95" t="str">
        <f>+'Central Supply'!B90</f>
        <v>TOPPENISH COMMUNITY HOSPITAL</v>
      </c>
      <c r="D95" s="7">
        <f>ROUND(+'Central Supply'!G90,0)</f>
        <v>32081</v>
      </c>
      <c r="E95" s="8">
        <f>ROUND(+'Central Supply'!E90,2)</f>
        <v>0.8</v>
      </c>
      <c r="F95" s="8">
        <f t="shared" si="3"/>
        <v>40101.25</v>
      </c>
      <c r="G95" s="7">
        <f>ROUND(+'Central Supply'!G192,0)</f>
        <v>36365</v>
      </c>
      <c r="H95" s="8">
        <f>ROUND(+'Central Supply'!E192,2)</f>
        <v>0.8</v>
      </c>
      <c r="I95" s="8">
        <f t="shared" si="4"/>
        <v>45456.25</v>
      </c>
      <c r="J95" s="8"/>
      <c r="K95" s="9">
        <f t="shared" si="5"/>
        <v>0.1335</v>
      </c>
    </row>
    <row r="96" spans="2:11" ht="12">
      <c r="B96">
        <f>+'Central Supply'!A91</f>
        <v>201</v>
      </c>
      <c r="C96" t="str">
        <f>+'Central Supply'!B91</f>
        <v>SAINT FRANCIS COMMUNITY HOSPITAL</v>
      </c>
      <c r="D96" s="7">
        <f>ROUND(+'Central Supply'!G91,0)</f>
        <v>478160</v>
      </c>
      <c r="E96" s="8">
        <f>ROUND(+'Central Supply'!E91,2)</f>
        <v>12.3</v>
      </c>
      <c r="F96" s="8">
        <f t="shared" si="3"/>
        <v>38874.8</v>
      </c>
      <c r="G96" s="7">
        <f>ROUND(+'Central Supply'!G193,0)</f>
        <v>509591</v>
      </c>
      <c r="H96" s="8">
        <f>ROUND(+'Central Supply'!E193,2)</f>
        <v>13.61</v>
      </c>
      <c r="I96" s="8">
        <f t="shared" si="4"/>
        <v>37442.4</v>
      </c>
      <c r="J96" s="8"/>
      <c r="K96" s="9">
        <f t="shared" si="5"/>
        <v>-0.0368</v>
      </c>
    </row>
    <row r="97" spans="2:11" ht="12">
      <c r="B97">
        <f>+'Central Supply'!A92</f>
        <v>202</v>
      </c>
      <c r="C97" t="str">
        <f>+'Central Supply'!B92</f>
        <v>REGIONAL HOSP. FOR RESP. &amp; COMPLEX CARE</v>
      </c>
      <c r="D97" s="7">
        <f>ROUND(+'Central Supply'!G92,0)</f>
        <v>0</v>
      </c>
      <c r="E97" s="8">
        <f>ROUND(+'Central Supply'!E92,2)</f>
        <v>0</v>
      </c>
      <c r="F97" s="8">
        <f t="shared" si="3"/>
      </c>
      <c r="G97" s="7">
        <f>ROUND(+'Central Supply'!G194,0)</f>
        <v>0</v>
      </c>
      <c r="H97" s="8">
        <f>ROUND(+'Central Supply'!E194,2)</f>
        <v>0</v>
      </c>
      <c r="I97" s="8">
        <f t="shared" si="4"/>
      </c>
      <c r="J97" s="8"/>
      <c r="K97" s="9">
        <f t="shared" si="5"/>
      </c>
    </row>
    <row r="98" spans="2:11" ht="12">
      <c r="B98">
        <f>+'Central Supply'!A93</f>
        <v>204</v>
      </c>
      <c r="C98" t="str">
        <f>+'Central Supply'!B93</f>
        <v>SEATTLE CANCER CARE ALLIANCE</v>
      </c>
      <c r="D98" s="7">
        <f>ROUND(+'Central Supply'!G93,0)</f>
        <v>0</v>
      </c>
      <c r="E98" s="8">
        <f>ROUND(+'Central Supply'!E93,2)</f>
        <v>0</v>
      </c>
      <c r="F98" s="8">
        <f t="shared" si="3"/>
      </c>
      <c r="G98" s="7">
        <f>ROUND(+'Central Supply'!G195,0)</f>
        <v>0</v>
      </c>
      <c r="H98" s="8">
        <f>ROUND(+'Central Supply'!E195,2)</f>
        <v>0</v>
      </c>
      <c r="I98" s="8">
        <f t="shared" si="4"/>
      </c>
      <c r="J98" s="8"/>
      <c r="K98" s="9">
        <f t="shared" si="5"/>
      </c>
    </row>
    <row r="99" spans="2:11" ht="12">
      <c r="B99">
        <f>+'Central Supply'!A94</f>
        <v>205</v>
      </c>
      <c r="C99" t="str">
        <f>+'Central Supply'!B94</f>
        <v>WENATCHEE VALLEY MEDICAL CENTER</v>
      </c>
      <c r="D99" s="7">
        <f>ROUND(+'Central Supply'!G94,0)</f>
        <v>147599</v>
      </c>
      <c r="E99" s="8">
        <f>ROUND(+'Central Supply'!E94,2)</f>
        <v>2</v>
      </c>
      <c r="F99" s="8">
        <f t="shared" si="3"/>
        <v>73799.5</v>
      </c>
      <c r="G99" s="7">
        <f>ROUND(+'Central Supply'!G196,0)</f>
        <v>156175</v>
      </c>
      <c r="H99" s="8">
        <f>ROUND(+'Central Supply'!E196,2)</f>
        <v>3.8</v>
      </c>
      <c r="I99" s="8">
        <f t="shared" si="4"/>
        <v>41098.68</v>
      </c>
      <c r="J99" s="8"/>
      <c r="K99" s="9">
        <f t="shared" si="5"/>
        <v>-0.4431</v>
      </c>
    </row>
    <row r="100" spans="2:11" ht="12">
      <c r="B100">
        <f>+'Central Supply'!A95</f>
        <v>206</v>
      </c>
      <c r="C100" t="str">
        <f>+'Central Supply'!B95</f>
        <v>UNITED GENERAL HOSPITAL</v>
      </c>
      <c r="D100" s="7">
        <f>ROUND(+'Central Supply'!G95,0)</f>
        <v>0</v>
      </c>
      <c r="E100" s="8">
        <f>ROUND(+'Central Supply'!E95,2)</f>
        <v>0</v>
      </c>
      <c r="F100" s="8">
        <f t="shared" si="3"/>
      </c>
      <c r="G100" s="7">
        <f>ROUND(+'Central Supply'!G197,0)</f>
        <v>0</v>
      </c>
      <c r="H100" s="8">
        <f>ROUND(+'Central Supply'!E197,2)</f>
        <v>0</v>
      </c>
      <c r="I100" s="8">
        <f t="shared" si="4"/>
      </c>
      <c r="J100" s="8"/>
      <c r="K100" s="9">
        <f t="shared" si="5"/>
      </c>
    </row>
    <row r="101" spans="2:11" ht="12">
      <c r="B101">
        <f>+'Central Supply'!A96</f>
        <v>207</v>
      </c>
      <c r="C101" t="str">
        <f>+'Central Supply'!B96</f>
        <v>SKAGIT VALLEY HOSPITAL</v>
      </c>
      <c r="D101" s="7">
        <f>ROUND(+'Central Supply'!G96,0)</f>
        <v>756147</v>
      </c>
      <c r="E101" s="8">
        <f>ROUND(+'Central Supply'!E96,2)</f>
        <v>20.52</v>
      </c>
      <c r="F101" s="8">
        <f t="shared" si="3"/>
        <v>36849.27</v>
      </c>
      <c r="G101" s="7">
        <f>ROUND(+'Central Supply'!G198,0)</f>
        <v>670301</v>
      </c>
      <c r="H101" s="8">
        <f>ROUND(+'Central Supply'!E198,2)</f>
        <v>17.73</v>
      </c>
      <c r="I101" s="8">
        <f t="shared" si="4"/>
        <v>37806.03</v>
      </c>
      <c r="J101" s="8"/>
      <c r="K101" s="9">
        <f t="shared" si="5"/>
        <v>0.026</v>
      </c>
    </row>
    <row r="102" spans="2:11" ht="12">
      <c r="B102">
        <f>+'Central Supply'!A97</f>
        <v>208</v>
      </c>
      <c r="C102" t="str">
        <f>+'Central Supply'!B97</f>
        <v>LEGACY SALMON CREEK HOSPITAL</v>
      </c>
      <c r="D102" s="7">
        <f>ROUND(+'Central Supply'!G97,0)</f>
        <v>712662</v>
      </c>
      <c r="E102" s="8">
        <f>ROUND(+'Central Supply'!E97,2)</f>
        <v>15.98</v>
      </c>
      <c r="F102" s="8">
        <f t="shared" si="3"/>
        <v>44597.12</v>
      </c>
      <c r="G102" s="7">
        <f>ROUND(+'Central Supply'!G199,0)</f>
        <v>736686</v>
      </c>
      <c r="H102" s="8">
        <f>ROUND(+'Central Supply'!E199,2)</f>
        <v>15.98</v>
      </c>
      <c r="I102" s="8">
        <f t="shared" si="4"/>
        <v>46100.5</v>
      </c>
      <c r="J102" s="8"/>
      <c r="K102" s="9">
        <f t="shared" si="5"/>
        <v>0.0337</v>
      </c>
    </row>
    <row r="103" spans="2:11" ht="12">
      <c r="B103">
        <f>+'Central Supply'!A98</f>
        <v>209</v>
      </c>
      <c r="C103" t="str">
        <f>+'Central Supply'!B98</f>
        <v>SAINT ANTHONY HOSPITAL</v>
      </c>
      <c r="D103" s="7">
        <f>ROUND(+'Central Supply'!G98,0)</f>
        <v>0</v>
      </c>
      <c r="E103" s="8">
        <f>ROUND(+'Central Supply'!E98,2)</f>
        <v>0</v>
      </c>
      <c r="F103" s="8">
        <f t="shared" si="3"/>
      </c>
      <c r="G103" s="7">
        <f>ROUND(+'Central Supply'!G200,0)</f>
        <v>300022</v>
      </c>
      <c r="H103" s="8">
        <f>ROUND(+'Central Supply'!E200,2)</f>
        <v>7.36</v>
      </c>
      <c r="I103" s="8">
        <f t="shared" si="4"/>
        <v>40763.86</v>
      </c>
      <c r="J103" s="8"/>
      <c r="K103" s="9">
        <f t="shared" si="5"/>
      </c>
    </row>
    <row r="104" spans="2:11" ht="12">
      <c r="B104">
        <f>+'Central Supply'!A99</f>
        <v>904</v>
      </c>
      <c r="C104" t="str">
        <f>+'Central Supply'!B99</f>
        <v>BHC FAIRFAX HOSPITAL</v>
      </c>
      <c r="D104" s="7">
        <f>ROUND(+'Central Supply'!G99,0)</f>
        <v>0</v>
      </c>
      <c r="E104" s="8">
        <f>ROUND(+'Central Supply'!E99,2)</f>
        <v>0</v>
      </c>
      <c r="F104" s="8">
        <f t="shared" si="3"/>
      </c>
      <c r="G104" s="7">
        <f>ROUND(+'Central Supply'!G201,0)</f>
        <v>0</v>
      </c>
      <c r="H104" s="8">
        <f>ROUND(+'Central Supply'!E201,2)</f>
        <v>0</v>
      </c>
      <c r="I104" s="8">
        <f t="shared" si="4"/>
      </c>
      <c r="J104" s="8"/>
      <c r="K104" s="9">
        <f t="shared" si="5"/>
      </c>
    </row>
    <row r="105" spans="2:11" ht="12">
      <c r="B105">
        <f>+'Central Supply'!A100</f>
        <v>915</v>
      </c>
      <c r="C105" t="str">
        <f>+'Central Supply'!B100</f>
        <v>LOURDES COUNSELING CENTER</v>
      </c>
      <c r="D105" s="7">
        <f>ROUND(+'Central Supply'!G100,0)</f>
        <v>0</v>
      </c>
      <c r="E105" s="8">
        <f>ROUND(+'Central Supply'!E100,2)</f>
        <v>0</v>
      </c>
      <c r="F105" s="8">
        <f t="shared" si="3"/>
      </c>
      <c r="G105" s="7">
        <f>ROUND(+'Central Supply'!G202,0)</f>
        <v>0</v>
      </c>
      <c r="H105" s="8">
        <f>ROUND(+'Central Supply'!E202,2)</f>
        <v>0</v>
      </c>
      <c r="I105" s="8">
        <f t="shared" si="4"/>
      </c>
      <c r="J105" s="8"/>
      <c r="K105" s="9">
        <f t="shared" si="5"/>
      </c>
    </row>
    <row r="106" spans="2:11" ht="12">
      <c r="B106">
        <f>+'Central Supply'!A101</f>
        <v>919</v>
      </c>
      <c r="C106" t="str">
        <f>+'Central Supply'!B101</f>
        <v>NAVOS</v>
      </c>
      <c r="D106" s="7">
        <f>ROUND(+'Central Supply'!G101,0)</f>
        <v>0</v>
      </c>
      <c r="E106" s="8">
        <f>ROUND(+'Central Supply'!E101,2)</f>
        <v>0</v>
      </c>
      <c r="F106" s="8">
        <f t="shared" si="3"/>
      </c>
      <c r="G106" s="7">
        <f>ROUND(+'Central Supply'!G203,0)</f>
        <v>0</v>
      </c>
      <c r="H106" s="8">
        <f>ROUND(+'Central Supply'!E203,2)</f>
        <v>0</v>
      </c>
      <c r="I106" s="8">
        <f t="shared" si="4"/>
      </c>
      <c r="J106" s="8"/>
      <c r="K106" s="9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125" style="0" bestFit="1" customWidth="1"/>
    <col min="5" max="5" width="7.875" style="0" bestFit="1" customWidth="1"/>
    <col min="6" max="6" width="8.875" style="0" bestFit="1" customWidth="1"/>
    <col min="7" max="7" width="10.125" style="0" bestFit="1" customWidth="1"/>
    <col min="8" max="8" width="7.875" style="0" bestFit="1" customWidth="1"/>
    <col min="9" max="9" width="8.875" style="0" bestFit="1" customWidth="1"/>
    <col min="10" max="10" width="2.625" style="0" customWidth="1"/>
    <col min="11" max="11" width="8.125" style="0" bestFit="1" customWidth="1"/>
  </cols>
  <sheetData>
    <row r="1" spans="1:10" ht="12">
      <c r="A1" s="5" t="s">
        <v>29</v>
      </c>
      <c r="B1" s="5"/>
      <c r="C1" s="5"/>
      <c r="D1" s="5"/>
      <c r="E1" s="5"/>
      <c r="F1" s="3"/>
      <c r="G1" s="5"/>
      <c r="H1" s="5"/>
      <c r="I1" s="5"/>
      <c r="J1" s="5"/>
    </row>
    <row r="2" spans="6:11" ht="12">
      <c r="F2" s="1"/>
      <c r="K2" s="2" t="s">
        <v>38</v>
      </c>
    </row>
    <row r="3" spans="4:11" ht="12">
      <c r="D3" s="6"/>
      <c r="F3" s="1"/>
      <c r="K3">
        <v>204</v>
      </c>
    </row>
    <row r="4" spans="1:10" ht="1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0" ht="12">
      <c r="A5" s="3" t="s">
        <v>36</v>
      </c>
      <c r="B5" s="5"/>
      <c r="C5" s="5"/>
      <c r="D5" s="5"/>
      <c r="E5" s="3"/>
      <c r="F5" s="5"/>
      <c r="G5" s="5"/>
      <c r="H5" s="5"/>
      <c r="I5" s="5"/>
      <c r="J5" s="5"/>
    </row>
    <row r="7" spans="5:9" ht="12">
      <c r="E7" s="19">
        <f>ROUND(+'Central Supply'!D5,0)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11</v>
      </c>
      <c r="F8" s="2" t="s">
        <v>2</v>
      </c>
      <c r="G8" s="1" t="s">
        <v>11</v>
      </c>
      <c r="I8" s="2" t="s">
        <v>2</v>
      </c>
      <c r="J8" s="2"/>
      <c r="K8" s="2" t="s">
        <v>72</v>
      </c>
    </row>
    <row r="9" spans="1:11" ht="12">
      <c r="A9" s="2"/>
      <c r="B9" s="2" t="s">
        <v>47</v>
      </c>
      <c r="C9" s="2" t="s">
        <v>48</v>
      </c>
      <c r="D9" s="1" t="s">
        <v>12</v>
      </c>
      <c r="E9" s="1" t="s">
        <v>27</v>
      </c>
      <c r="F9" s="1" t="s">
        <v>28</v>
      </c>
      <c r="G9" s="1" t="s">
        <v>12</v>
      </c>
      <c r="H9" s="1" t="s">
        <v>27</v>
      </c>
      <c r="I9" s="1" t="s">
        <v>28</v>
      </c>
      <c r="J9" s="1"/>
      <c r="K9" s="2" t="s">
        <v>73</v>
      </c>
    </row>
    <row r="10" spans="2:11" ht="12">
      <c r="B10">
        <f>+'Central Supply'!A5</f>
        <v>1</v>
      </c>
      <c r="C10" t="str">
        <f>+'Central Supply'!B5</f>
        <v>SWEDISH HEALTH SERVICES</v>
      </c>
      <c r="D10" s="7">
        <f>ROUND(+'Central Supply'!H5,0)</f>
        <v>1028174</v>
      </c>
      <c r="E10" s="8">
        <f>ROUND(+'Central Supply'!E5,2)</f>
        <v>65</v>
      </c>
      <c r="F10" s="8">
        <f>IF(D10=0,"",IF(E10=0,"",ROUND(D10/E10,2)))</f>
        <v>15818.06</v>
      </c>
      <c r="G10" s="7">
        <f>ROUND(+'Central Supply'!H107,0)</f>
        <v>1296056</v>
      </c>
      <c r="H10" s="7">
        <f>ROUND(+'Central Supply'!E107,2)</f>
        <v>70</v>
      </c>
      <c r="I10" s="8">
        <f>IF(G10=0,"",IF(H10=0,"",ROUND(G10/H10,2)))</f>
        <v>18515.09</v>
      </c>
      <c r="J10" s="8"/>
      <c r="K10" s="9">
        <f>IF(D10=0,"",IF(E10=0,"",IF(G10=0,"",IF(H10=0,"",ROUND(I10/F10-1,4)))))</f>
        <v>0.1705</v>
      </c>
    </row>
    <row r="11" spans="2:11" ht="12">
      <c r="B11">
        <f>+'Central Supply'!A6</f>
        <v>3</v>
      </c>
      <c r="C11" t="str">
        <f>+'Central Supply'!B6</f>
        <v>SWEDISH MEDICAL CENTER CHERRY HILL</v>
      </c>
      <c r="D11" s="7">
        <f>ROUND(+'Central Supply'!H6,0)</f>
        <v>196099</v>
      </c>
      <c r="E11" s="8">
        <f>ROUND(+'Central Supply'!E6,2)</f>
        <v>13</v>
      </c>
      <c r="F11" s="8">
        <f aca="true" t="shared" si="0" ref="F11:F74">IF(D11=0,"",IF(E11=0,"",ROUND(D11/E11,2)))</f>
        <v>15084.54</v>
      </c>
      <c r="G11" s="7">
        <f>ROUND(+'Central Supply'!H108,0)</f>
        <v>232883</v>
      </c>
      <c r="H11" s="7">
        <f>ROUND(+'Central Supply'!E108,2)</f>
        <v>13</v>
      </c>
      <c r="I11" s="8">
        <f aca="true" t="shared" si="1" ref="I11:I74">IF(G11=0,"",IF(H11=0,"",ROUND(G11/H11,2)))</f>
        <v>17914.08</v>
      </c>
      <c r="J11" s="8"/>
      <c r="K11" s="9">
        <f aca="true" t="shared" si="2" ref="K11:K74">IF(D11=0,"",IF(E11=0,"",IF(G11=0,"",IF(H11=0,"",ROUND(I11/F11-1,4)))))</f>
        <v>0.1876</v>
      </c>
    </row>
    <row r="12" spans="2:11" ht="12">
      <c r="B12">
        <f>+'Central Supply'!A7</f>
        <v>8</v>
      </c>
      <c r="C12" t="str">
        <f>+'Central Supply'!B7</f>
        <v>KLICKITAT VALLEY HOSPITAL</v>
      </c>
      <c r="D12" s="7">
        <f>ROUND(+'Central Supply'!H7,0)</f>
        <v>0</v>
      </c>
      <c r="E12" s="8">
        <f>ROUND(+'Central Supply'!E7,2)</f>
        <v>0</v>
      </c>
      <c r="F12" s="8">
        <f t="shared" si="0"/>
      </c>
      <c r="G12" s="7">
        <f>ROUND(+'Central Supply'!H109,0)</f>
        <v>0</v>
      </c>
      <c r="H12" s="7">
        <f>ROUND(+'Central Supply'!E109,2)</f>
        <v>0</v>
      </c>
      <c r="I12" s="8">
        <f t="shared" si="1"/>
      </c>
      <c r="J12" s="8"/>
      <c r="K12" s="9">
        <f t="shared" si="2"/>
      </c>
    </row>
    <row r="13" spans="2:11" ht="12">
      <c r="B13">
        <f>+'Central Supply'!A8</f>
        <v>10</v>
      </c>
      <c r="C13" t="str">
        <f>+'Central Supply'!B8</f>
        <v>VIRGINIA MASON MEDICAL CENTER</v>
      </c>
      <c r="D13" s="7">
        <f>ROUND(+'Central Supply'!H8,0)</f>
        <v>702996</v>
      </c>
      <c r="E13" s="8">
        <f>ROUND(+'Central Supply'!E8,2)</f>
        <v>93.36</v>
      </c>
      <c r="F13" s="8">
        <f t="shared" si="0"/>
        <v>7529.95</v>
      </c>
      <c r="G13" s="7">
        <f>ROUND(+'Central Supply'!H110,0)</f>
        <v>895517</v>
      </c>
      <c r="H13" s="7">
        <f>ROUND(+'Central Supply'!E110,2)</f>
        <v>109.15</v>
      </c>
      <c r="I13" s="8">
        <f t="shared" si="1"/>
        <v>8204.46</v>
      </c>
      <c r="J13" s="8"/>
      <c r="K13" s="9">
        <f t="shared" si="2"/>
        <v>0.0896</v>
      </c>
    </row>
    <row r="14" spans="2:11" ht="12">
      <c r="B14">
        <f>+'Central Supply'!A9</f>
        <v>14</v>
      </c>
      <c r="C14" t="str">
        <f>+'Central Supply'!B9</f>
        <v>SEATTLE CHILDRENS HOSPITAL</v>
      </c>
      <c r="D14" s="7">
        <f>ROUND(+'Central Supply'!H9,0)</f>
        <v>578920</v>
      </c>
      <c r="E14" s="8">
        <f>ROUND(+'Central Supply'!E9,2)</f>
        <v>46.29</v>
      </c>
      <c r="F14" s="8">
        <f t="shared" si="0"/>
        <v>12506.37</v>
      </c>
      <c r="G14" s="7">
        <f>ROUND(+'Central Supply'!H111,0)</f>
        <v>640406</v>
      </c>
      <c r="H14" s="7">
        <f>ROUND(+'Central Supply'!E111,2)</f>
        <v>47.93</v>
      </c>
      <c r="I14" s="8">
        <f t="shared" si="1"/>
        <v>13361.28</v>
      </c>
      <c r="J14" s="8"/>
      <c r="K14" s="9">
        <f t="shared" si="2"/>
        <v>0.0684</v>
      </c>
    </row>
    <row r="15" spans="2:11" ht="12">
      <c r="B15">
        <f>+'Central Supply'!A10</f>
        <v>20</v>
      </c>
      <c r="C15" t="str">
        <f>+'Central Supply'!B10</f>
        <v>GROUP HEALTH CENTRAL</v>
      </c>
      <c r="D15" s="7">
        <f>ROUND(+'Central Supply'!H10,0)</f>
        <v>0</v>
      </c>
      <c r="E15" s="8">
        <f>ROUND(+'Central Supply'!E10,2)</f>
        <v>0</v>
      </c>
      <c r="F15" s="8">
        <f t="shared" si="0"/>
      </c>
      <c r="G15" s="7">
        <f>ROUND(+'Central Supply'!H112,0)</f>
        <v>0</v>
      </c>
      <c r="H15" s="7">
        <f>ROUND(+'Central Supply'!E112,2)</f>
        <v>0</v>
      </c>
      <c r="I15" s="8">
        <f t="shared" si="1"/>
      </c>
      <c r="J15" s="8"/>
      <c r="K15" s="9">
        <f t="shared" si="2"/>
      </c>
    </row>
    <row r="16" spans="2:11" ht="12">
      <c r="B16">
        <f>+'Central Supply'!A11</f>
        <v>21</v>
      </c>
      <c r="C16" t="str">
        <f>+'Central Supply'!B11</f>
        <v>NEWPORT COMMUNITY HOSPITAL</v>
      </c>
      <c r="D16" s="7">
        <f>ROUND(+'Central Supply'!H11,0)</f>
        <v>23028</v>
      </c>
      <c r="E16" s="8">
        <f>ROUND(+'Central Supply'!E11,2)</f>
        <v>1.95</v>
      </c>
      <c r="F16" s="8">
        <f t="shared" si="0"/>
        <v>11809.23</v>
      </c>
      <c r="G16" s="7">
        <f>ROUND(+'Central Supply'!H113,0)</f>
        <v>0</v>
      </c>
      <c r="H16" s="7">
        <f>ROUND(+'Central Supply'!E113,2)</f>
        <v>0</v>
      </c>
      <c r="I16" s="8">
        <f t="shared" si="1"/>
      </c>
      <c r="J16" s="8"/>
      <c r="K16" s="9">
        <f t="shared" si="2"/>
      </c>
    </row>
    <row r="17" spans="2:11" ht="12">
      <c r="B17">
        <f>+'Central Supply'!A12</f>
        <v>22</v>
      </c>
      <c r="C17" t="str">
        <f>+'Central Supply'!B12</f>
        <v>LOURDES MEDICAL CENTER</v>
      </c>
      <c r="D17" s="7">
        <f>ROUND(+'Central Supply'!H12,0)</f>
        <v>35714</v>
      </c>
      <c r="E17" s="8">
        <f>ROUND(+'Central Supply'!E12,2)</f>
        <v>3.82</v>
      </c>
      <c r="F17" s="8">
        <f t="shared" si="0"/>
        <v>9349.21</v>
      </c>
      <c r="G17" s="7">
        <f>ROUND(+'Central Supply'!H114,0)</f>
        <v>37924</v>
      </c>
      <c r="H17" s="7">
        <f>ROUND(+'Central Supply'!E114,2)</f>
        <v>3.87</v>
      </c>
      <c r="I17" s="8">
        <f t="shared" si="1"/>
        <v>9799.48</v>
      </c>
      <c r="J17" s="8"/>
      <c r="K17" s="9">
        <f t="shared" si="2"/>
        <v>0.0482</v>
      </c>
    </row>
    <row r="18" spans="2:11" ht="12">
      <c r="B18">
        <f>+'Central Supply'!A13</f>
        <v>23</v>
      </c>
      <c r="C18" t="str">
        <f>+'Central Supply'!B13</f>
        <v>OKANOGAN-DOUGLAS DISTRICT HOSPITAL</v>
      </c>
      <c r="D18" s="7">
        <f>ROUND(+'Central Supply'!H13,0)</f>
        <v>11001</v>
      </c>
      <c r="E18" s="8">
        <f>ROUND(+'Central Supply'!E13,2)</f>
        <v>2.08</v>
      </c>
      <c r="F18" s="8">
        <f t="shared" si="0"/>
        <v>5288.94</v>
      </c>
      <c r="G18" s="7">
        <f>ROUND(+'Central Supply'!H115,0)</f>
        <v>11332</v>
      </c>
      <c r="H18" s="7">
        <f>ROUND(+'Central Supply'!E115,2)</f>
        <v>2.17</v>
      </c>
      <c r="I18" s="8">
        <f t="shared" si="1"/>
        <v>5222.12</v>
      </c>
      <c r="J18" s="8"/>
      <c r="K18" s="9">
        <f t="shared" si="2"/>
        <v>-0.0126</v>
      </c>
    </row>
    <row r="19" spans="2:11" ht="12">
      <c r="B19">
        <f>+'Central Supply'!A14</f>
        <v>26</v>
      </c>
      <c r="C19" t="str">
        <f>+'Central Supply'!B14</f>
        <v>PEACEHEALTH SAINT JOHN MEDICAL CENTER</v>
      </c>
      <c r="D19" s="7">
        <f>ROUND(+'Central Supply'!H14,0)</f>
        <v>220571</v>
      </c>
      <c r="E19" s="8">
        <f>ROUND(+'Central Supply'!E14,2)</f>
        <v>20.51</v>
      </c>
      <c r="F19" s="8">
        <f t="shared" si="0"/>
        <v>10754.31</v>
      </c>
      <c r="G19" s="7">
        <f>ROUND(+'Central Supply'!H116,0)</f>
        <v>243902</v>
      </c>
      <c r="H19" s="7">
        <f>ROUND(+'Central Supply'!E116,2)</f>
        <v>21.3</v>
      </c>
      <c r="I19" s="8">
        <f t="shared" si="1"/>
        <v>11450.8</v>
      </c>
      <c r="J19" s="8"/>
      <c r="K19" s="9">
        <f t="shared" si="2"/>
        <v>0.0648</v>
      </c>
    </row>
    <row r="20" spans="2:11" ht="12">
      <c r="B20">
        <f>+'Central Supply'!A15</f>
        <v>29</v>
      </c>
      <c r="C20" t="str">
        <f>+'Central Supply'!B15</f>
        <v>HARBORVIEW MEDICAL CENTER</v>
      </c>
      <c r="D20" s="7">
        <f>ROUND(+'Central Supply'!H15,0)</f>
        <v>809745</v>
      </c>
      <c r="E20" s="8">
        <f>ROUND(+'Central Supply'!E15,2)</f>
        <v>72.58</v>
      </c>
      <c r="F20" s="8">
        <f t="shared" si="0"/>
        <v>11156.59</v>
      </c>
      <c r="G20" s="7">
        <f>ROUND(+'Central Supply'!H117,0)</f>
        <v>889148</v>
      </c>
      <c r="H20" s="7">
        <f>ROUND(+'Central Supply'!E117,2)</f>
        <v>82.58</v>
      </c>
      <c r="I20" s="8">
        <f t="shared" si="1"/>
        <v>10767.11</v>
      </c>
      <c r="J20" s="8"/>
      <c r="K20" s="9">
        <f t="shared" si="2"/>
        <v>-0.0349</v>
      </c>
    </row>
    <row r="21" spans="2:11" ht="12">
      <c r="B21">
        <f>+'Central Supply'!A16</f>
        <v>32</v>
      </c>
      <c r="C21" t="str">
        <f>+'Central Supply'!B16</f>
        <v>SAINT JOSEPH MEDICAL CENTER</v>
      </c>
      <c r="D21" s="7">
        <f>ROUND(+'Central Supply'!H16,0)</f>
        <v>704374</v>
      </c>
      <c r="E21" s="8">
        <f>ROUND(+'Central Supply'!E16,2)</f>
        <v>57</v>
      </c>
      <c r="F21" s="8">
        <f t="shared" si="0"/>
        <v>12357.44</v>
      </c>
      <c r="G21" s="7">
        <f>ROUND(+'Central Supply'!H118,0)</f>
        <v>789324</v>
      </c>
      <c r="H21" s="7">
        <f>ROUND(+'Central Supply'!E118,2)</f>
        <v>58</v>
      </c>
      <c r="I21" s="8">
        <f t="shared" si="1"/>
        <v>13609.03</v>
      </c>
      <c r="J21" s="8"/>
      <c r="K21" s="9">
        <f t="shared" si="2"/>
        <v>0.1013</v>
      </c>
    </row>
    <row r="22" spans="2:11" ht="12">
      <c r="B22">
        <f>+'Central Supply'!A17</f>
        <v>35</v>
      </c>
      <c r="C22" t="str">
        <f>+'Central Supply'!B17</f>
        <v>ENUMCLAW REGIONAL HOSPITAL</v>
      </c>
      <c r="D22" s="7">
        <f>ROUND(+'Central Supply'!H17,0)</f>
        <v>16578</v>
      </c>
      <c r="E22" s="8">
        <f>ROUND(+'Central Supply'!E17,2)</f>
        <v>2.11</v>
      </c>
      <c r="F22" s="8">
        <f t="shared" si="0"/>
        <v>7856.87</v>
      </c>
      <c r="G22" s="7">
        <f>ROUND(+'Central Supply'!H119,0)</f>
        <v>13022</v>
      </c>
      <c r="H22" s="7">
        <f>ROUND(+'Central Supply'!E119,2)</f>
        <v>2.16</v>
      </c>
      <c r="I22" s="8">
        <f t="shared" si="1"/>
        <v>6028.7</v>
      </c>
      <c r="J22" s="8"/>
      <c r="K22" s="9">
        <f t="shared" si="2"/>
        <v>-0.2327</v>
      </c>
    </row>
    <row r="23" spans="2:11" ht="12">
      <c r="B23">
        <f>+'Central Supply'!A18</f>
        <v>37</v>
      </c>
      <c r="C23" t="str">
        <f>+'Central Supply'!B18</f>
        <v>DEACONESS MEDICAL CENTER</v>
      </c>
      <c r="D23" s="7">
        <f>ROUND(+'Central Supply'!H18,0)</f>
        <v>139987</v>
      </c>
      <c r="E23" s="8">
        <f>ROUND(+'Central Supply'!E18,2)</f>
        <v>22.95</v>
      </c>
      <c r="F23" s="8">
        <f t="shared" si="0"/>
        <v>6099.65</v>
      </c>
      <c r="G23" s="7">
        <f>ROUND(+'Central Supply'!H120,0)</f>
        <v>278341</v>
      </c>
      <c r="H23" s="7">
        <f>ROUND(+'Central Supply'!E120,2)</f>
        <v>33.3</v>
      </c>
      <c r="I23" s="8">
        <f t="shared" si="1"/>
        <v>8358.59</v>
      </c>
      <c r="J23" s="8"/>
      <c r="K23" s="9">
        <f t="shared" si="2"/>
        <v>0.3703</v>
      </c>
    </row>
    <row r="24" spans="2:11" ht="12">
      <c r="B24">
        <f>+'Central Supply'!A19</f>
        <v>38</v>
      </c>
      <c r="C24" t="str">
        <f>+'Central Supply'!B19</f>
        <v>OLYMPIC MEDICAL CENTER</v>
      </c>
      <c r="D24" s="7">
        <f>ROUND(+'Central Supply'!H19,0)</f>
        <v>107234</v>
      </c>
      <c r="E24" s="8">
        <f>ROUND(+'Central Supply'!E19,2)</f>
        <v>10.4</v>
      </c>
      <c r="F24" s="8">
        <f t="shared" si="0"/>
        <v>10310.96</v>
      </c>
      <c r="G24" s="7">
        <f>ROUND(+'Central Supply'!H121,0)</f>
        <v>110101</v>
      </c>
      <c r="H24" s="7">
        <f>ROUND(+'Central Supply'!E121,2)</f>
        <v>10.7</v>
      </c>
      <c r="I24" s="8">
        <f t="shared" si="1"/>
        <v>10289.81</v>
      </c>
      <c r="J24" s="8"/>
      <c r="K24" s="9">
        <f t="shared" si="2"/>
        <v>-0.0021</v>
      </c>
    </row>
    <row r="25" spans="2:11" ht="12">
      <c r="B25">
        <f>+'Central Supply'!A20</f>
        <v>39</v>
      </c>
      <c r="C25" t="str">
        <f>+'Central Supply'!B20</f>
        <v>KENNEWICK GENERAL HOSPITAL</v>
      </c>
      <c r="D25" s="7">
        <f>ROUND(+'Central Supply'!H20,0)</f>
        <v>42711</v>
      </c>
      <c r="E25" s="8">
        <f>ROUND(+'Central Supply'!E20,2)</f>
        <v>5.6</v>
      </c>
      <c r="F25" s="8">
        <f t="shared" si="0"/>
        <v>7626.96</v>
      </c>
      <c r="G25" s="7">
        <f>ROUND(+'Central Supply'!H122,0)</f>
        <v>31452</v>
      </c>
      <c r="H25" s="7">
        <f>ROUND(+'Central Supply'!E122,2)</f>
        <v>5.5</v>
      </c>
      <c r="I25" s="8">
        <f t="shared" si="1"/>
        <v>5718.55</v>
      </c>
      <c r="J25" s="8"/>
      <c r="K25" s="9">
        <f t="shared" si="2"/>
        <v>-0.2502</v>
      </c>
    </row>
    <row r="26" spans="2:11" ht="12">
      <c r="B26">
        <f>+'Central Supply'!A21</f>
        <v>43</v>
      </c>
      <c r="C26" t="str">
        <f>+'Central Supply'!B21</f>
        <v>WALLA WALLA GENERAL HOSPITAL</v>
      </c>
      <c r="D26" s="7">
        <f>ROUND(+'Central Supply'!H21,0)</f>
        <v>30730</v>
      </c>
      <c r="E26" s="8">
        <f>ROUND(+'Central Supply'!E21,2)</f>
        <v>4.12</v>
      </c>
      <c r="F26" s="8">
        <f t="shared" si="0"/>
        <v>7458.74</v>
      </c>
      <c r="G26" s="7">
        <f>ROUND(+'Central Supply'!H123,0)</f>
        <v>40302</v>
      </c>
      <c r="H26" s="7">
        <f>ROUND(+'Central Supply'!E123,2)</f>
        <v>3.91</v>
      </c>
      <c r="I26" s="8">
        <f t="shared" si="1"/>
        <v>10307.42</v>
      </c>
      <c r="J26" s="8"/>
      <c r="K26" s="9">
        <f t="shared" si="2"/>
        <v>0.3819</v>
      </c>
    </row>
    <row r="27" spans="2:11" ht="12">
      <c r="B27">
        <f>+'Central Supply'!A22</f>
        <v>45</v>
      </c>
      <c r="C27" t="str">
        <f>+'Central Supply'!B22</f>
        <v>COLUMBIA BASIN HOSPITAL</v>
      </c>
      <c r="D27" s="7">
        <f>ROUND(+'Central Supply'!H22,0)</f>
        <v>7464</v>
      </c>
      <c r="E27" s="8">
        <f>ROUND(+'Central Supply'!E22,2)</f>
        <v>1.11</v>
      </c>
      <c r="F27" s="8">
        <f t="shared" si="0"/>
        <v>6724.32</v>
      </c>
      <c r="G27" s="7">
        <f>ROUND(+'Central Supply'!H124,0)</f>
        <v>7629</v>
      </c>
      <c r="H27" s="7">
        <f>ROUND(+'Central Supply'!E124,2)</f>
        <v>1.15</v>
      </c>
      <c r="I27" s="8">
        <f t="shared" si="1"/>
        <v>6633.91</v>
      </c>
      <c r="J27" s="8"/>
      <c r="K27" s="9">
        <f t="shared" si="2"/>
        <v>-0.0134</v>
      </c>
    </row>
    <row r="28" spans="2:11" ht="12">
      <c r="B28">
        <f>+'Central Supply'!A23</f>
        <v>46</v>
      </c>
      <c r="C28" t="str">
        <f>+'Central Supply'!B23</f>
        <v>PROSSER MEMORIAL HOSPITAL</v>
      </c>
      <c r="D28" s="7">
        <f>ROUND(+'Central Supply'!H23,0)</f>
        <v>0</v>
      </c>
      <c r="E28" s="8">
        <f>ROUND(+'Central Supply'!E23,2)</f>
        <v>0</v>
      </c>
      <c r="F28" s="8">
        <f t="shared" si="0"/>
      </c>
      <c r="G28" s="7">
        <f>ROUND(+'Central Supply'!H125,0)</f>
        <v>0</v>
      </c>
      <c r="H28" s="7">
        <f>ROUND(+'Central Supply'!E125,2)</f>
        <v>0</v>
      </c>
      <c r="I28" s="8">
        <f t="shared" si="1"/>
      </c>
      <c r="J28" s="8"/>
      <c r="K28" s="9">
        <f t="shared" si="2"/>
      </c>
    </row>
    <row r="29" spans="2:11" ht="12">
      <c r="B29">
        <f>+'Central Supply'!A24</f>
        <v>50</v>
      </c>
      <c r="C29" t="str">
        <f>+'Central Supply'!B24</f>
        <v>PROVIDENCE SAINT MARY MEDICAL CENTER</v>
      </c>
      <c r="D29" s="7">
        <f>ROUND(+'Central Supply'!H24,0)</f>
        <v>98073</v>
      </c>
      <c r="E29" s="8">
        <f>ROUND(+'Central Supply'!E24,2)</f>
        <v>10.42</v>
      </c>
      <c r="F29" s="8">
        <f t="shared" si="0"/>
        <v>9412</v>
      </c>
      <c r="G29" s="7">
        <f>ROUND(+'Central Supply'!H126,0)</f>
        <v>15133</v>
      </c>
      <c r="H29" s="7">
        <f>ROUND(+'Central Supply'!E126,2)</f>
        <v>10.33</v>
      </c>
      <c r="I29" s="8">
        <f t="shared" si="1"/>
        <v>1464.96</v>
      </c>
      <c r="J29" s="8"/>
      <c r="K29" s="9">
        <f t="shared" si="2"/>
        <v>-0.8444</v>
      </c>
    </row>
    <row r="30" spans="2:11" ht="12">
      <c r="B30">
        <f>+'Central Supply'!A25</f>
        <v>54</v>
      </c>
      <c r="C30" t="str">
        <f>+'Central Supply'!B25</f>
        <v>FORKS COMMUNITY HOSPITAL</v>
      </c>
      <c r="D30" s="7">
        <f>ROUND(+'Central Supply'!H25,0)</f>
        <v>15723</v>
      </c>
      <c r="E30" s="8">
        <f>ROUND(+'Central Supply'!E25,2)</f>
        <v>2.26</v>
      </c>
      <c r="F30" s="8">
        <f t="shared" si="0"/>
        <v>6957.08</v>
      </c>
      <c r="G30" s="7">
        <f>ROUND(+'Central Supply'!H127,0)</f>
        <v>16192</v>
      </c>
      <c r="H30" s="7">
        <f>ROUND(+'Central Supply'!E127,2)</f>
        <v>2.29</v>
      </c>
      <c r="I30" s="8">
        <f t="shared" si="1"/>
        <v>7070.74</v>
      </c>
      <c r="J30" s="8"/>
      <c r="K30" s="9">
        <f t="shared" si="2"/>
        <v>0.0163</v>
      </c>
    </row>
    <row r="31" spans="2:11" ht="12">
      <c r="B31">
        <f>+'Central Supply'!A26</f>
        <v>56</v>
      </c>
      <c r="C31" t="str">
        <f>+'Central Supply'!B26</f>
        <v>WILLAPA HARBOR HOSPITAL</v>
      </c>
      <c r="D31" s="7">
        <f>ROUND(+'Central Supply'!H26,0)</f>
        <v>0</v>
      </c>
      <c r="E31" s="8">
        <f>ROUND(+'Central Supply'!E26,2)</f>
        <v>0</v>
      </c>
      <c r="F31" s="8">
        <f t="shared" si="0"/>
      </c>
      <c r="G31" s="7">
        <f>ROUND(+'Central Supply'!H128,0)</f>
        <v>0</v>
      </c>
      <c r="H31" s="7">
        <f>ROUND(+'Central Supply'!E128,2)</f>
        <v>0</v>
      </c>
      <c r="I31" s="8">
        <f t="shared" si="1"/>
      </c>
      <c r="J31" s="8"/>
      <c r="K31" s="9">
        <f t="shared" si="2"/>
      </c>
    </row>
    <row r="32" spans="2:11" ht="12">
      <c r="B32">
        <f>+'Central Supply'!A27</f>
        <v>58</v>
      </c>
      <c r="C32" t="str">
        <f>+'Central Supply'!B27</f>
        <v>YAKIMA VALLEY MEMORIAL HOSPITAL</v>
      </c>
      <c r="D32" s="7">
        <f>ROUND(+'Central Supply'!H27,0)</f>
        <v>134862</v>
      </c>
      <c r="E32" s="8">
        <f>ROUND(+'Central Supply'!E27,2)</f>
        <v>15.44</v>
      </c>
      <c r="F32" s="8">
        <f t="shared" si="0"/>
        <v>8734.59</v>
      </c>
      <c r="G32" s="7">
        <f>ROUND(+'Central Supply'!H129,0)</f>
        <v>137731</v>
      </c>
      <c r="H32" s="7">
        <f>ROUND(+'Central Supply'!E129,2)</f>
        <v>15.51</v>
      </c>
      <c r="I32" s="8">
        <f t="shared" si="1"/>
        <v>8880.14</v>
      </c>
      <c r="J32" s="8"/>
      <c r="K32" s="9">
        <f t="shared" si="2"/>
        <v>0.0167</v>
      </c>
    </row>
    <row r="33" spans="2:11" ht="12">
      <c r="B33">
        <f>+'Central Supply'!A28</f>
        <v>63</v>
      </c>
      <c r="C33" t="str">
        <f>+'Central Supply'!B28</f>
        <v>GRAYS HARBOR COMMUNITY HOSPITAL</v>
      </c>
      <c r="D33" s="7">
        <f>ROUND(+'Central Supply'!H28,0)</f>
        <v>98450</v>
      </c>
      <c r="E33" s="8">
        <f>ROUND(+'Central Supply'!E28,2)</f>
        <v>5.81</v>
      </c>
      <c r="F33" s="8">
        <f t="shared" si="0"/>
        <v>16944.92</v>
      </c>
      <c r="G33" s="7">
        <f>ROUND(+'Central Supply'!H130,0)</f>
        <v>100279</v>
      </c>
      <c r="H33" s="7">
        <f>ROUND(+'Central Supply'!E130,2)</f>
        <v>5.97</v>
      </c>
      <c r="I33" s="8">
        <f t="shared" si="1"/>
        <v>16797.15</v>
      </c>
      <c r="J33" s="8"/>
      <c r="K33" s="9">
        <f t="shared" si="2"/>
        <v>-0.0087</v>
      </c>
    </row>
    <row r="34" spans="2:11" ht="12">
      <c r="B34">
        <f>+'Central Supply'!A29</f>
        <v>78</v>
      </c>
      <c r="C34" t="str">
        <f>+'Central Supply'!B29</f>
        <v>SAMARITAN HOSPITAL</v>
      </c>
      <c r="D34" s="7">
        <f>ROUND(+'Central Supply'!H29,0)</f>
        <v>41443</v>
      </c>
      <c r="E34" s="8">
        <f>ROUND(+'Central Supply'!E29,2)</f>
        <v>4.72</v>
      </c>
      <c r="F34" s="8">
        <f t="shared" si="0"/>
        <v>8780.3</v>
      </c>
      <c r="G34" s="7">
        <f>ROUND(+'Central Supply'!H131,0)</f>
        <v>48406</v>
      </c>
      <c r="H34" s="7">
        <f>ROUND(+'Central Supply'!E131,2)</f>
        <v>5.3</v>
      </c>
      <c r="I34" s="8">
        <f t="shared" si="1"/>
        <v>9133.21</v>
      </c>
      <c r="J34" s="8"/>
      <c r="K34" s="9">
        <f t="shared" si="2"/>
        <v>0.0402</v>
      </c>
    </row>
    <row r="35" spans="2:11" ht="12">
      <c r="B35">
        <f>+'Central Supply'!A30</f>
        <v>79</v>
      </c>
      <c r="C35" t="str">
        <f>+'Central Supply'!B30</f>
        <v>OCEAN BEACH HOSPITAL</v>
      </c>
      <c r="D35" s="7">
        <f>ROUND(+'Central Supply'!H30,0)</f>
        <v>0</v>
      </c>
      <c r="E35" s="8">
        <f>ROUND(+'Central Supply'!E30,2)</f>
        <v>0</v>
      </c>
      <c r="F35" s="8">
        <f t="shared" si="0"/>
      </c>
      <c r="G35" s="7">
        <f>ROUND(+'Central Supply'!H132,0)</f>
        <v>0</v>
      </c>
      <c r="H35" s="7">
        <f>ROUND(+'Central Supply'!E132,2)</f>
        <v>0</v>
      </c>
      <c r="I35" s="8">
        <f t="shared" si="1"/>
      </c>
      <c r="J35" s="8"/>
      <c r="K35" s="9">
        <f t="shared" si="2"/>
      </c>
    </row>
    <row r="36" spans="2:11" ht="12">
      <c r="B36">
        <f>+'Central Supply'!A31</f>
        <v>80</v>
      </c>
      <c r="C36" t="str">
        <f>+'Central Supply'!B31</f>
        <v>ODESSA MEMORIAL HOSPITAL</v>
      </c>
      <c r="D36" s="7">
        <f>ROUND(+'Central Supply'!H31,0)</f>
        <v>202</v>
      </c>
      <c r="E36" s="8">
        <f>ROUND(+'Central Supply'!E31,2)</f>
        <v>0.03</v>
      </c>
      <c r="F36" s="8">
        <f t="shared" si="0"/>
        <v>6733.33</v>
      </c>
      <c r="G36" s="7">
        <f>ROUND(+'Central Supply'!H133,0)</f>
        <v>72</v>
      </c>
      <c r="H36" s="7">
        <f>ROUND(+'Central Supply'!E133,2)</f>
        <v>0.01</v>
      </c>
      <c r="I36" s="8">
        <f t="shared" si="1"/>
        <v>7200</v>
      </c>
      <c r="J36" s="8"/>
      <c r="K36" s="9">
        <f t="shared" si="2"/>
        <v>0.0693</v>
      </c>
    </row>
    <row r="37" spans="2:11" ht="12">
      <c r="B37">
        <f>+'Central Supply'!A32</f>
        <v>81</v>
      </c>
      <c r="C37" t="str">
        <f>+'Central Supply'!B32</f>
        <v>GOOD SAMARITAN HOSPITAL</v>
      </c>
      <c r="D37" s="7">
        <f>ROUND(+'Central Supply'!H32,0)</f>
        <v>232036</v>
      </c>
      <c r="E37" s="8">
        <f>ROUND(+'Central Supply'!E32,2)</f>
        <v>16.4</v>
      </c>
      <c r="F37" s="8">
        <f t="shared" si="0"/>
        <v>14148.54</v>
      </c>
      <c r="G37" s="7">
        <f>ROUND(+'Central Supply'!H134,0)</f>
        <v>262926</v>
      </c>
      <c r="H37" s="7">
        <f>ROUND(+'Central Supply'!E134,2)</f>
        <v>16.12</v>
      </c>
      <c r="I37" s="8">
        <f t="shared" si="1"/>
        <v>16310.55</v>
      </c>
      <c r="J37" s="8"/>
      <c r="K37" s="9">
        <f t="shared" si="2"/>
        <v>0.1528</v>
      </c>
    </row>
    <row r="38" spans="2:11" ht="12">
      <c r="B38">
        <f>+'Central Supply'!A33</f>
        <v>82</v>
      </c>
      <c r="C38" t="str">
        <f>+'Central Supply'!B33</f>
        <v>GARFIELD COUNTY MEMORIAL HOSPITAL</v>
      </c>
      <c r="D38" s="7">
        <f>ROUND(+'Central Supply'!H33,0)</f>
        <v>4866</v>
      </c>
      <c r="E38" s="8">
        <f>ROUND(+'Central Supply'!E33,2)</f>
        <v>0.47</v>
      </c>
      <c r="F38" s="8">
        <f t="shared" si="0"/>
        <v>10353.19</v>
      </c>
      <c r="G38" s="7">
        <f>ROUND(+'Central Supply'!H135,0)</f>
        <v>4923</v>
      </c>
      <c r="H38" s="7">
        <f>ROUND(+'Central Supply'!E135,2)</f>
        <v>0.52</v>
      </c>
      <c r="I38" s="8">
        <f t="shared" si="1"/>
        <v>9467.31</v>
      </c>
      <c r="J38" s="8"/>
      <c r="K38" s="9">
        <f t="shared" si="2"/>
        <v>-0.0856</v>
      </c>
    </row>
    <row r="39" spans="2:11" ht="12">
      <c r="B39">
        <f>+'Central Supply'!A34</f>
        <v>84</v>
      </c>
      <c r="C39" t="str">
        <f>+'Central Supply'!B34</f>
        <v>PROVIDENCE REGIONAL MEDICAL CENTER EVERETT</v>
      </c>
      <c r="D39" s="7">
        <f>ROUND(+'Central Supply'!H34,0)</f>
        <v>826283</v>
      </c>
      <c r="E39" s="8">
        <f>ROUND(+'Central Supply'!E34,2)</f>
        <v>59.98</v>
      </c>
      <c r="F39" s="8">
        <f t="shared" si="0"/>
        <v>13775.98</v>
      </c>
      <c r="G39" s="7">
        <f>ROUND(+'Central Supply'!H136,0)</f>
        <v>676057</v>
      </c>
      <c r="H39" s="7">
        <f>ROUND(+'Central Supply'!E136,2)</f>
        <v>54.99</v>
      </c>
      <c r="I39" s="8">
        <f t="shared" si="1"/>
        <v>12294.18</v>
      </c>
      <c r="J39" s="8"/>
      <c r="K39" s="9">
        <f t="shared" si="2"/>
        <v>-0.1076</v>
      </c>
    </row>
    <row r="40" spans="2:11" ht="12">
      <c r="B40">
        <f>+'Central Supply'!A35</f>
        <v>85</v>
      </c>
      <c r="C40" t="str">
        <f>+'Central Supply'!B35</f>
        <v>JEFFERSON HEALTHCARE HOSPITAL</v>
      </c>
      <c r="D40" s="7">
        <f>ROUND(+'Central Supply'!H35,0)</f>
        <v>9446</v>
      </c>
      <c r="E40" s="8">
        <f>ROUND(+'Central Supply'!E35,2)</f>
        <v>0.98</v>
      </c>
      <c r="F40" s="8">
        <f t="shared" si="0"/>
        <v>9638.78</v>
      </c>
      <c r="G40" s="7">
        <f>ROUND(+'Central Supply'!H137,0)</f>
        <v>10667</v>
      </c>
      <c r="H40" s="7">
        <f>ROUND(+'Central Supply'!E137,2)</f>
        <v>0.94</v>
      </c>
      <c r="I40" s="8">
        <f t="shared" si="1"/>
        <v>11347.87</v>
      </c>
      <c r="J40" s="8"/>
      <c r="K40" s="9">
        <f t="shared" si="2"/>
        <v>0.1773</v>
      </c>
    </row>
    <row r="41" spans="2:11" ht="12">
      <c r="B41">
        <f>+'Central Supply'!A36</f>
        <v>96</v>
      </c>
      <c r="C41" t="str">
        <f>+'Central Supply'!B36</f>
        <v>SKYLINE HOSPITAL</v>
      </c>
      <c r="D41" s="7">
        <f>ROUND(+'Central Supply'!H36,0)</f>
        <v>0</v>
      </c>
      <c r="E41" s="8">
        <f>ROUND(+'Central Supply'!E36,2)</f>
        <v>0</v>
      </c>
      <c r="F41" s="8">
        <f t="shared" si="0"/>
      </c>
      <c r="G41" s="7">
        <f>ROUND(+'Central Supply'!H138,0)</f>
        <v>0</v>
      </c>
      <c r="H41" s="7">
        <f>ROUND(+'Central Supply'!E138,2)</f>
        <v>0</v>
      </c>
      <c r="I41" s="8">
        <f t="shared" si="1"/>
      </c>
      <c r="J41" s="8"/>
      <c r="K41" s="9">
        <f t="shared" si="2"/>
      </c>
    </row>
    <row r="42" spans="2:11" ht="12">
      <c r="B42">
        <f>+'Central Supply'!A37</f>
        <v>102</v>
      </c>
      <c r="C42" t="str">
        <f>+'Central Supply'!B37</f>
        <v>YAKIMA REGIONAL MEDICAL AND CARDIAC CENTER</v>
      </c>
      <c r="D42" s="7">
        <f>ROUND(+'Central Supply'!H37,0)</f>
        <v>75767</v>
      </c>
      <c r="E42" s="8">
        <f>ROUND(+'Central Supply'!E37,2)</f>
        <v>9.75</v>
      </c>
      <c r="F42" s="8">
        <f t="shared" si="0"/>
        <v>7770.97</v>
      </c>
      <c r="G42" s="7">
        <f>ROUND(+'Central Supply'!H139,0)</f>
        <v>82286</v>
      </c>
      <c r="H42" s="7">
        <f>ROUND(+'Central Supply'!E139,2)</f>
        <v>9.01</v>
      </c>
      <c r="I42" s="8">
        <f t="shared" si="1"/>
        <v>9132.74</v>
      </c>
      <c r="J42" s="8"/>
      <c r="K42" s="9">
        <f t="shared" si="2"/>
        <v>0.1752</v>
      </c>
    </row>
    <row r="43" spans="2:11" ht="12">
      <c r="B43">
        <f>+'Central Supply'!A38</f>
        <v>104</v>
      </c>
      <c r="C43" t="str">
        <f>+'Central Supply'!B38</f>
        <v>VALLEY GENERAL HOSPITAL</v>
      </c>
      <c r="D43" s="7">
        <f>ROUND(+'Central Supply'!H38,0)</f>
        <v>67608</v>
      </c>
      <c r="E43" s="8">
        <f>ROUND(+'Central Supply'!E38,2)</f>
        <v>4.62</v>
      </c>
      <c r="F43" s="8">
        <f t="shared" si="0"/>
        <v>14633.77</v>
      </c>
      <c r="G43" s="7">
        <f>ROUND(+'Central Supply'!H140,0)</f>
        <v>68255</v>
      </c>
      <c r="H43" s="7">
        <f>ROUND(+'Central Supply'!E140,2)</f>
        <v>4.28</v>
      </c>
      <c r="I43" s="8">
        <f t="shared" si="1"/>
        <v>15947.43</v>
      </c>
      <c r="J43" s="8"/>
      <c r="K43" s="9">
        <f t="shared" si="2"/>
        <v>0.0898</v>
      </c>
    </row>
    <row r="44" spans="2:11" ht="12">
      <c r="B44">
        <f>+'Central Supply'!A39</f>
        <v>106</v>
      </c>
      <c r="C44" t="str">
        <f>+'Central Supply'!B39</f>
        <v>CASCADE VALLEY HOSPITAL</v>
      </c>
      <c r="D44" s="7">
        <f>ROUND(+'Central Supply'!H39,0)</f>
        <v>27428</v>
      </c>
      <c r="E44" s="8">
        <f>ROUND(+'Central Supply'!E39,2)</f>
        <v>3.92</v>
      </c>
      <c r="F44" s="8">
        <f t="shared" si="0"/>
        <v>6996.94</v>
      </c>
      <c r="G44" s="7">
        <f>ROUND(+'Central Supply'!H141,0)</f>
        <v>32939</v>
      </c>
      <c r="H44" s="7">
        <f>ROUND(+'Central Supply'!E141,2)</f>
        <v>4.99</v>
      </c>
      <c r="I44" s="8">
        <f t="shared" si="1"/>
        <v>6601</v>
      </c>
      <c r="J44" s="8"/>
      <c r="K44" s="9">
        <f t="shared" si="2"/>
        <v>-0.0566</v>
      </c>
    </row>
    <row r="45" spans="2:11" ht="12">
      <c r="B45">
        <f>+'Central Supply'!A40</f>
        <v>107</v>
      </c>
      <c r="C45" t="str">
        <f>+'Central Supply'!B40</f>
        <v>NORTH VALLEY HOSPITAL</v>
      </c>
      <c r="D45" s="7">
        <f>ROUND(+'Central Supply'!H40,0)</f>
        <v>5304</v>
      </c>
      <c r="E45" s="8">
        <f>ROUND(+'Central Supply'!E40,2)</f>
        <v>0.96</v>
      </c>
      <c r="F45" s="8">
        <f t="shared" si="0"/>
        <v>5525</v>
      </c>
      <c r="G45" s="7">
        <f>ROUND(+'Central Supply'!H142,0)</f>
        <v>5899</v>
      </c>
      <c r="H45" s="7">
        <f>ROUND(+'Central Supply'!E142,2)</f>
        <v>0.85</v>
      </c>
      <c r="I45" s="8">
        <f t="shared" si="1"/>
        <v>6940</v>
      </c>
      <c r="J45" s="8"/>
      <c r="K45" s="9">
        <f t="shared" si="2"/>
        <v>0.2561</v>
      </c>
    </row>
    <row r="46" spans="2:11" ht="12">
      <c r="B46">
        <f>+'Central Supply'!A41</f>
        <v>108</v>
      </c>
      <c r="C46" t="str">
        <f>+'Central Supply'!B41</f>
        <v>TRI-STATE MEMORIAL HOSPITAL</v>
      </c>
      <c r="D46" s="7">
        <f>ROUND(+'Central Supply'!H41,0)</f>
        <v>0</v>
      </c>
      <c r="E46" s="8">
        <f>ROUND(+'Central Supply'!E41,2)</f>
        <v>3.92</v>
      </c>
      <c r="F46" s="8">
        <f t="shared" si="0"/>
      </c>
      <c r="G46" s="7">
        <f>ROUND(+'Central Supply'!H143,0)</f>
        <v>0</v>
      </c>
      <c r="H46" s="7">
        <f>ROUND(+'Central Supply'!E143,2)</f>
        <v>0</v>
      </c>
      <c r="I46" s="8">
        <f t="shared" si="1"/>
      </c>
      <c r="J46" s="8"/>
      <c r="K46" s="9">
        <f t="shared" si="2"/>
      </c>
    </row>
    <row r="47" spans="2:11" ht="12">
      <c r="B47">
        <f>+'Central Supply'!A42</f>
        <v>111</v>
      </c>
      <c r="C47" t="str">
        <f>+'Central Supply'!B42</f>
        <v>EAST ADAMS RURAL HOSPITAL</v>
      </c>
      <c r="D47" s="7">
        <f>ROUND(+'Central Supply'!H42,0)</f>
        <v>1119</v>
      </c>
      <c r="E47" s="8">
        <f>ROUND(+'Central Supply'!E42,2)</f>
        <v>0.23</v>
      </c>
      <c r="F47" s="8">
        <f t="shared" si="0"/>
        <v>4865.22</v>
      </c>
      <c r="G47" s="7">
        <f>ROUND(+'Central Supply'!H144,0)</f>
        <v>490</v>
      </c>
      <c r="H47" s="7">
        <f>ROUND(+'Central Supply'!E144,2)</f>
        <v>0.04</v>
      </c>
      <c r="I47" s="8">
        <f t="shared" si="1"/>
        <v>12250</v>
      </c>
      <c r="J47" s="8"/>
      <c r="K47" s="9">
        <f t="shared" si="2"/>
        <v>1.5179</v>
      </c>
    </row>
    <row r="48" spans="2:11" ht="12">
      <c r="B48">
        <f>+'Central Supply'!A43</f>
        <v>125</v>
      </c>
      <c r="C48" t="str">
        <f>+'Central Supply'!B43</f>
        <v>OTHELLO COMMUNITY HOSPITAL</v>
      </c>
      <c r="D48" s="7">
        <f>ROUND(+'Central Supply'!H43,0)</f>
        <v>12135</v>
      </c>
      <c r="E48" s="8">
        <f>ROUND(+'Central Supply'!E43,2)</f>
        <v>1.79</v>
      </c>
      <c r="F48" s="8">
        <f t="shared" si="0"/>
        <v>6779.33</v>
      </c>
      <c r="G48" s="7">
        <f>ROUND(+'Central Supply'!H145,0)</f>
        <v>11648</v>
      </c>
      <c r="H48" s="7">
        <f>ROUND(+'Central Supply'!E145,2)</f>
        <v>1.56</v>
      </c>
      <c r="I48" s="8">
        <f t="shared" si="1"/>
        <v>7466.67</v>
      </c>
      <c r="J48" s="8"/>
      <c r="K48" s="9">
        <f t="shared" si="2"/>
        <v>0.1014</v>
      </c>
    </row>
    <row r="49" spans="2:11" ht="12">
      <c r="B49">
        <f>+'Central Supply'!A44</f>
        <v>126</v>
      </c>
      <c r="C49" t="str">
        <f>+'Central Supply'!B44</f>
        <v>HIGHLINE MEDICAL CENTER</v>
      </c>
      <c r="D49" s="7">
        <f>ROUND(+'Central Supply'!H44,0)</f>
        <v>91083</v>
      </c>
      <c r="E49" s="8">
        <f>ROUND(+'Central Supply'!E44,2)</f>
        <v>9.27</v>
      </c>
      <c r="F49" s="8">
        <f t="shared" si="0"/>
        <v>9825.57</v>
      </c>
      <c r="G49" s="7">
        <f>ROUND(+'Central Supply'!H146,0)</f>
        <v>93349</v>
      </c>
      <c r="H49" s="7">
        <f>ROUND(+'Central Supply'!E146,2)</f>
        <v>7.64</v>
      </c>
      <c r="I49" s="8">
        <f t="shared" si="1"/>
        <v>12218.46</v>
      </c>
      <c r="J49" s="8"/>
      <c r="K49" s="9">
        <f t="shared" si="2"/>
        <v>0.2435</v>
      </c>
    </row>
    <row r="50" spans="2:11" ht="12">
      <c r="B50">
        <f>+'Central Supply'!A45</f>
        <v>128</v>
      </c>
      <c r="C50" t="str">
        <f>+'Central Supply'!B45</f>
        <v>UNIVERSITY OF WASHINGTON MEDICAL CENTER</v>
      </c>
      <c r="D50" s="7">
        <f>ROUND(+'Central Supply'!H45,0)</f>
        <v>794879</v>
      </c>
      <c r="E50" s="8">
        <f>ROUND(+'Central Supply'!E45,2)</f>
        <v>75.85</v>
      </c>
      <c r="F50" s="8">
        <f t="shared" si="0"/>
        <v>10479.62</v>
      </c>
      <c r="G50" s="7">
        <f>ROUND(+'Central Supply'!H147,0)</f>
        <v>764537</v>
      </c>
      <c r="H50" s="7">
        <f>ROUND(+'Central Supply'!E147,2)</f>
        <v>70.9</v>
      </c>
      <c r="I50" s="8">
        <f t="shared" si="1"/>
        <v>10783.31</v>
      </c>
      <c r="J50" s="8"/>
      <c r="K50" s="9">
        <f t="shared" si="2"/>
        <v>0.029</v>
      </c>
    </row>
    <row r="51" spans="2:11" ht="12">
      <c r="B51">
        <f>+'Central Supply'!A46</f>
        <v>129</v>
      </c>
      <c r="C51" t="str">
        <f>+'Central Supply'!B46</f>
        <v>QUINCY VALLEY MEDICAL CENTER</v>
      </c>
      <c r="D51" s="7">
        <f>ROUND(+'Central Supply'!H46,0)</f>
        <v>1815</v>
      </c>
      <c r="E51" s="8">
        <f>ROUND(+'Central Supply'!E46,2)</f>
        <v>0.2</v>
      </c>
      <c r="F51" s="8">
        <f t="shared" si="0"/>
        <v>9075</v>
      </c>
      <c r="G51" s="7">
        <f>ROUND(+'Central Supply'!H148,0)</f>
        <v>2496</v>
      </c>
      <c r="H51" s="7">
        <f>ROUND(+'Central Supply'!E148,2)</f>
        <v>0.26</v>
      </c>
      <c r="I51" s="8">
        <f t="shared" si="1"/>
        <v>9600</v>
      </c>
      <c r="J51" s="8"/>
      <c r="K51" s="9">
        <f t="shared" si="2"/>
        <v>0.0579</v>
      </c>
    </row>
    <row r="52" spans="2:11" ht="12">
      <c r="B52">
        <f>+'Central Supply'!A47</f>
        <v>130</v>
      </c>
      <c r="C52" t="str">
        <f>+'Central Supply'!B47</f>
        <v>NORTHWEST HOSPITAL &amp; MEDICAL CENTER</v>
      </c>
      <c r="D52" s="7">
        <f>ROUND(+'Central Supply'!H47,0)</f>
        <v>172948</v>
      </c>
      <c r="E52" s="8">
        <f>ROUND(+'Central Supply'!E47,2)</f>
        <v>16.8</v>
      </c>
      <c r="F52" s="8">
        <f t="shared" si="0"/>
        <v>10294.52</v>
      </c>
      <c r="G52" s="7">
        <f>ROUND(+'Central Supply'!H149,0)</f>
        <v>189507</v>
      </c>
      <c r="H52" s="7">
        <f>ROUND(+'Central Supply'!E149,2)</f>
        <v>18.22</v>
      </c>
      <c r="I52" s="8">
        <f t="shared" si="1"/>
        <v>10401.04</v>
      </c>
      <c r="J52" s="8"/>
      <c r="K52" s="9">
        <f t="shared" si="2"/>
        <v>0.0103</v>
      </c>
    </row>
    <row r="53" spans="2:11" ht="12">
      <c r="B53">
        <f>+'Central Supply'!A48</f>
        <v>131</v>
      </c>
      <c r="C53" t="str">
        <f>+'Central Supply'!B48</f>
        <v>OVERLAKE HOSPITAL MEDICAL CENTER</v>
      </c>
      <c r="D53" s="7">
        <f>ROUND(+'Central Supply'!H48,0)</f>
        <v>480430</v>
      </c>
      <c r="E53" s="8">
        <f>ROUND(+'Central Supply'!E48,2)</f>
        <v>44.05</v>
      </c>
      <c r="F53" s="8">
        <f t="shared" si="0"/>
        <v>10906.47</v>
      </c>
      <c r="G53" s="7">
        <f>ROUND(+'Central Supply'!H150,0)</f>
        <v>630214</v>
      </c>
      <c r="H53" s="7">
        <f>ROUND(+'Central Supply'!E150,2)</f>
        <v>53.54</v>
      </c>
      <c r="I53" s="8">
        <f t="shared" si="1"/>
        <v>11770.9</v>
      </c>
      <c r="J53" s="8"/>
      <c r="K53" s="9">
        <f t="shared" si="2"/>
        <v>0.0793</v>
      </c>
    </row>
    <row r="54" spans="2:11" ht="12">
      <c r="B54">
        <f>+'Central Supply'!A49</f>
        <v>132</v>
      </c>
      <c r="C54" t="str">
        <f>+'Central Supply'!B49</f>
        <v>SAINT CLARE HOSPITAL</v>
      </c>
      <c r="D54" s="7">
        <f>ROUND(+'Central Supply'!H49,0)</f>
        <v>173497</v>
      </c>
      <c r="E54" s="8">
        <f>ROUND(+'Central Supply'!E49,2)</f>
        <v>14.31</v>
      </c>
      <c r="F54" s="8">
        <f t="shared" si="0"/>
        <v>12124.18</v>
      </c>
      <c r="G54" s="7">
        <f>ROUND(+'Central Supply'!H151,0)</f>
        <v>193718</v>
      </c>
      <c r="H54" s="7">
        <f>ROUND(+'Central Supply'!E151,2)</f>
        <v>15.22</v>
      </c>
      <c r="I54" s="8">
        <f t="shared" si="1"/>
        <v>12727.86</v>
      </c>
      <c r="J54" s="8"/>
      <c r="K54" s="9">
        <f t="shared" si="2"/>
        <v>0.0498</v>
      </c>
    </row>
    <row r="55" spans="2:11" ht="12">
      <c r="B55">
        <f>+'Central Supply'!A50</f>
        <v>134</v>
      </c>
      <c r="C55" t="str">
        <f>+'Central Supply'!B50</f>
        <v>ISLAND HOSPITAL</v>
      </c>
      <c r="D55" s="7">
        <f>ROUND(+'Central Supply'!H50,0)</f>
        <v>49767</v>
      </c>
      <c r="E55" s="8">
        <f>ROUND(+'Central Supply'!E50,2)</f>
        <v>4.51</v>
      </c>
      <c r="F55" s="8">
        <f t="shared" si="0"/>
        <v>11034.81</v>
      </c>
      <c r="G55" s="7">
        <f>ROUND(+'Central Supply'!H152,0)</f>
        <v>48052</v>
      </c>
      <c r="H55" s="7">
        <f>ROUND(+'Central Supply'!E152,2)</f>
        <v>3.97</v>
      </c>
      <c r="I55" s="8">
        <f t="shared" si="1"/>
        <v>12103.78</v>
      </c>
      <c r="J55" s="8"/>
      <c r="K55" s="9">
        <f t="shared" si="2"/>
        <v>0.0969</v>
      </c>
    </row>
    <row r="56" spans="2:11" ht="12">
      <c r="B56">
        <f>+'Central Supply'!A51</f>
        <v>137</v>
      </c>
      <c r="C56" t="str">
        <f>+'Central Supply'!B51</f>
        <v>LINCOLN HOSPITAL</v>
      </c>
      <c r="D56" s="7">
        <f>ROUND(+'Central Supply'!H51,0)</f>
        <v>24352</v>
      </c>
      <c r="E56" s="8">
        <f>ROUND(+'Central Supply'!E51,2)</f>
        <v>1.83</v>
      </c>
      <c r="F56" s="8">
        <f t="shared" si="0"/>
        <v>13307.1</v>
      </c>
      <c r="G56" s="7">
        <f>ROUND(+'Central Supply'!H153,0)</f>
        <v>22649</v>
      </c>
      <c r="H56" s="7">
        <f>ROUND(+'Central Supply'!E153,2)</f>
        <v>1.81</v>
      </c>
      <c r="I56" s="8">
        <f t="shared" si="1"/>
        <v>12513.26</v>
      </c>
      <c r="J56" s="8"/>
      <c r="K56" s="9">
        <f t="shared" si="2"/>
        <v>-0.0597</v>
      </c>
    </row>
    <row r="57" spans="2:11" ht="12">
      <c r="B57">
        <f>+'Central Supply'!A52</f>
        <v>138</v>
      </c>
      <c r="C57" t="str">
        <f>+'Central Supply'!B52</f>
        <v>SWEDISH EDMONDS</v>
      </c>
      <c r="D57" s="7">
        <f>ROUND(+'Central Supply'!H52,0)</f>
        <v>91505</v>
      </c>
      <c r="E57" s="8">
        <f>ROUND(+'Central Supply'!E52,2)</f>
        <v>10.87</v>
      </c>
      <c r="F57" s="8">
        <f t="shared" si="0"/>
        <v>8418.12</v>
      </c>
      <c r="G57" s="7">
        <f>ROUND(+'Central Supply'!H154,0)</f>
        <v>97709</v>
      </c>
      <c r="H57" s="7">
        <f>ROUND(+'Central Supply'!E154,2)</f>
        <v>10.05</v>
      </c>
      <c r="I57" s="8">
        <f t="shared" si="1"/>
        <v>9722.29</v>
      </c>
      <c r="J57" s="8"/>
      <c r="K57" s="9">
        <f t="shared" si="2"/>
        <v>0.1549</v>
      </c>
    </row>
    <row r="58" spans="2:11" ht="12">
      <c r="B58">
        <f>+'Central Supply'!A53</f>
        <v>139</v>
      </c>
      <c r="C58" t="str">
        <f>+'Central Supply'!B53</f>
        <v>PROVIDENCE HOLY FAMILY HOSPITAL</v>
      </c>
      <c r="D58" s="7">
        <f>ROUND(+'Central Supply'!H53,0)</f>
        <v>197693</v>
      </c>
      <c r="E58" s="8">
        <f>ROUND(+'Central Supply'!E53,2)</f>
        <v>21.9</v>
      </c>
      <c r="F58" s="8">
        <f t="shared" si="0"/>
        <v>9027.08</v>
      </c>
      <c r="G58" s="7">
        <f>ROUND(+'Central Supply'!H155,0)</f>
        <v>217752</v>
      </c>
      <c r="H58" s="7">
        <f>ROUND(+'Central Supply'!E155,2)</f>
        <v>22.85</v>
      </c>
      <c r="I58" s="8">
        <f t="shared" si="1"/>
        <v>9529.63</v>
      </c>
      <c r="J58" s="8"/>
      <c r="K58" s="9">
        <f t="shared" si="2"/>
        <v>0.0557</v>
      </c>
    </row>
    <row r="59" spans="2:11" ht="12">
      <c r="B59">
        <f>+'Central Supply'!A54</f>
        <v>140</v>
      </c>
      <c r="C59" t="str">
        <f>+'Central Supply'!B54</f>
        <v>KITTITAS VALLEY HOSPITAL</v>
      </c>
      <c r="D59" s="7">
        <f>ROUND(+'Central Supply'!H54,0)</f>
        <v>18415</v>
      </c>
      <c r="E59" s="8">
        <f>ROUND(+'Central Supply'!E54,2)</f>
        <v>2.27</v>
      </c>
      <c r="F59" s="8">
        <f t="shared" si="0"/>
        <v>8112.33</v>
      </c>
      <c r="G59" s="7">
        <f>ROUND(+'Central Supply'!H156,0)</f>
        <v>19888</v>
      </c>
      <c r="H59" s="7">
        <f>ROUND(+'Central Supply'!E156,2)</f>
        <v>2.25</v>
      </c>
      <c r="I59" s="8">
        <f t="shared" si="1"/>
        <v>8839.11</v>
      </c>
      <c r="J59" s="8"/>
      <c r="K59" s="9">
        <f t="shared" si="2"/>
        <v>0.0896</v>
      </c>
    </row>
    <row r="60" spans="2:11" ht="12">
      <c r="B60">
        <f>+'Central Supply'!A55</f>
        <v>141</v>
      </c>
      <c r="C60" t="str">
        <f>+'Central Supply'!B55</f>
        <v>DAYTON GENERAL HOSPITAL</v>
      </c>
      <c r="D60" s="7">
        <f>ROUND(+'Central Supply'!H55,0)</f>
        <v>0</v>
      </c>
      <c r="E60" s="8">
        <f>ROUND(+'Central Supply'!E55,2)</f>
        <v>0</v>
      </c>
      <c r="F60" s="8">
        <f t="shared" si="0"/>
      </c>
      <c r="G60" s="7">
        <f>ROUND(+'Central Supply'!H157,0)</f>
        <v>0</v>
      </c>
      <c r="H60" s="7">
        <f>ROUND(+'Central Supply'!E157,2)</f>
        <v>0</v>
      </c>
      <c r="I60" s="8">
        <f t="shared" si="1"/>
      </c>
      <c r="J60" s="8"/>
      <c r="K60" s="9">
        <f t="shared" si="2"/>
      </c>
    </row>
    <row r="61" spans="2:11" ht="12">
      <c r="B61">
        <f>+'Central Supply'!A56</f>
        <v>142</v>
      </c>
      <c r="C61" t="str">
        <f>+'Central Supply'!B56</f>
        <v>HARRISON MEDICAL CENTER</v>
      </c>
      <c r="D61" s="7">
        <f>ROUND(+'Central Supply'!H56,0)</f>
        <v>158499</v>
      </c>
      <c r="E61" s="8">
        <f>ROUND(+'Central Supply'!E56,2)</f>
        <v>15.5</v>
      </c>
      <c r="F61" s="8">
        <f t="shared" si="0"/>
        <v>10225.74</v>
      </c>
      <c r="G61" s="7">
        <f>ROUND(+'Central Supply'!H158,0)</f>
        <v>243981</v>
      </c>
      <c r="H61" s="7">
        <f>ROUND(+'Central Supply'!E158,2)</f>
        <v>19.48</v>
      </c>
      <c r="I61" s="8">
        <f t="shared" si="1"/>
        <v>12524.69</v>
      </c>
      <c r="J61" s="8"/>
      <c r="K61" s="9">
        <f t="shared" si="2"/>
        <v>0.2248</v>
      </c>
    </row>
    <row r="62" spans="2:11" ht="12">
      <c r="B62">
        <f>+'Central Supply'!A57</f>
        <v>145</v>
      </c>
      <c r="C62" t="str">
        <f>+'Central Supply'!B57</f>
        <v>PEACEHEALTH SAINT JOSEPH HOSPITAL</v>
      </c>
      <c r="D62" s="7">
        <f>ROUND(+'Central Supply'!H57,0)</f>
        <v>422181</v>
      </c>
      <c r="E62" s="8">
        <f>ROUND(+'Central Supply'!E57,2)</f>
        <v>32.54</v>
      </c>
      <c r="F62" s="8">
        <f t="shared" si="0"/>
        <v>12974.22</v>
      </c>
      <c r="G62" s="7">
        <f>ROUND(+'Central Supply'!H159,0)</f>
        <v>437644</v>
      </c>
      <c r="H62" s="7">
        <f>ROUND(+'Central Supply'!E159,2)</f>
        <v>31.31</v>
      </c>
      <c r="I62" s="8">
        <f t="shared" si="1"/>
        <v>13977.77</v>
      </c>
      <c r="J62" s="8"/>
      <c r="K62" s="9">
        <f t="shared" si="2"/>
        <v>0.0773</v>
      </c>
    </row>
    <row r="63" spans="2:11" ht="12">
      <c r="B63">
        <f>+'Central Supply'!A58</f>
        <v>147</v>
      </c>
      <c r="C63" t="str">
        <f>+'Central Supply'!B58</f>
        <v>MID VALLEY HOSPITAL</v>
      </c>
      <c r="D63" s="7">
        <f>ROUND(+'Central Supply'!H58,0)</f>
        <v>21608</v>
      </c>
      <c r="E63" s="8">
        <f>ROUND(+'Central Supply'!E58,2)</f>
        <v>1.99</v>
      </c>
      <c r="F63" s="8">
        <f t="shared" si="0"/>
        <v>10858.29</v>
      </c>
      <c r="G63" s="7">
        <f>ROUND(+'Central Supply'!H160,0)</f>
        <v>26885</v>
      </c>
      <c r="H63" s="7">
        <f>ROUND(+'Central Supply'!E160,2)</f>
        <v>1.98</v>
      </c>
      <c r="I63" s="8">
        <f t="shared" si="1"/>
        <v>13578.28</v>
      </c>
      <c r="J63" s="8"/>
      <c r="K63" s="9">
        <f t="shared" si="2"/>
        <v>0.2505</v>
      </c>
    </row>
    <row r="64" spans="2:11" ht="12">
      <c r="B64">
        <f>+'Central Supply'!A59</f>
        <v>148</v>
      </c>
      <c r="C64" t="str">
        <f>+'Central Supply'!B59</f>
        <v>KINDRED HOSPITAL - SEATTLE</v>
      </c>
      <c r="D64" s="7">
        <f>ROUND(+'Central Supply'!H59,0)</f>
        <v>0</v>
      </c>
      <c r="E64" s="8">
        <f>ROUND(+'Central Supply'!E59,2)</f>
        <v>0</v>
      </c>
      <c r="F64" s="8">
        <f t="shared" si="0"/>
      </c>
      <c r="G64" s="7">
        <f>ROUND(+'Central Supply'!H161,0)</f>
        <v>0</v>
      </c>
      <c r="H64" s="7">
        <f>ROUND(+'Central Supply'!E161,2)</f>
        <v>0</v>
      </c>
      <c r="I64" s="8">
        <f t="shared" si="1"/>
      </c>
      <c r="J64" s="8"/>
      <c r="K64" s="9">
        <f t="shared" si="2"/>
      </c>
    </row>
    <row r="65" spans="2:11" ht="12">
      <c r="B65">
        <f>+'Central Supply'!A60</f>
        <v>150</v>
      </c>
      <c r="C65" t="str">
        <f>+'Central Supply'!B60</f>
        <v>COULEE COMMUNITY HOSPITAL</v>
      </c>
      <c r="D65" s="7">
        <f>ROUND(+'Central Supply'!H60,0)</f>
        <v>7027</v>
      </c>
      <c r="E65" s="8">
        <f>ROUND(+'Central Supply'!E60,2)</f>
        <v>1.12</v>
      </c>
      <c r="F65" s="8">
        <f t="shared" si="0"/>
        <v>6274.11</v>
      </c>
      <c r="G65" s="7">
        <f>ROUND(+'Central Supply'!H162,0)</f>
        <v>7003</v>
      </c>
      <c r="H65" s="7">
        <f>ROUND(+'Central Supply'!E162,2)</f>
        <v>1.03</v>
      </c>
      <c r="I65" s="8">
        <f t="shared" si="1"/>
        <v>6799.03</v>
      </c>
      <c r="J65" s="8"/>
      <c r="K65" s="9">
        <f t="shared" si="2"/>
        <v>0.0837</v>
      </c>
    </row>
    <row r="66" spans="2:11" ht="12">
      <c r="B66">
        <f>+'Central Supply'!A61</f>
        <v>152</v>
      </c>
      <c r="C66" t="str">
        <f>+'Central Supply'!B61</f>
        <v>MASON GENERAL HOSPITAL</v>
      </c>
      <c r="D66" s="7">
        <f>ROUND(+'Central Supply'!H61,0)</f>
        <v>0</v>
      </c>
      <c r="E66" s="8">
        <f>ROUND(+'Central Supply'!E61,2)</f>
        <v>0</v>
      </c>
      <c r="F66" s="8">
        <f t="shared" si="0"/>
      </c>
      <c r="G66" s="7">
        <f>ROUND(+'Central Supply'!H163,0)</f>
        <v>0</v>
      </c>
      <c r="H66" s="7">
        <f>ROUND(+'Central Supply'!E163,2)</f>
        <v>0</v>
      </c>
      <c r="I66" s="8">
        <f t="shared" si="1"/>
      </c>
      <c r="J66" s="8"/>
      <c r="K66" s="9">
        <f t="shared" si="2"/>
      </c>
    </row>
    <row r="67" spans="2:11" ht="12">
      <c r="B67">
        <f>+'Central Supply'!A62</f>
        <v>153</v>
      </c>
      <c r="C67" t="str">
        <f>+'Central Supply'!B62</f>
        <v>WHITMAN HOSPITAL AND MEDICAL CENTER</v>
      </c>
      <c r="D67" s="7">
        <f>ROUND(+'Central Supply'!H62,0)</f>
        <v>11712</v>
      </c>
      <c r="E67" s="8">
        <f>ROUND(+'Central Supply'!E62,2)</f>
        <v>1.11</v>
      </c>
      <c r="F67" s="8">
        <f t="shared" si="0"/>
        <v>10551.35</v>
      </c>
      <c r="G67" s="7">
        <f>ROUND(+'Central Supply'!H164,0)</f>
        <v>13105</v>
      </c>
      <c r="H67" s="7">
        <f>ROUND(+'Central Supply'!E164,2)</f>
        <v>1.03</v>
      </c>
      <c r="I67" s="8">
        <f t="shared" si="1"/>
        <v>12723.3</v>
      </c>
      <c r="J67" s="8"/>
      <c r="K67" s="9">
        <f t="shared" si="2"/>
        <v>0.2058</v>
      </c>
    </row>
    <row r="68" spans="2:11" ht="12">
      <c r="B68">
        <f>+'Central Supply'!A63</f>
        <v>155</v>
      </c>
      <c r="C68" t="str">
        <f>+'Central Supply'!B63</f>
        <v>VALLEY MEDICAL CENTER</v>
      </c>
      <c r="D68" s="7">
        <f>ROUND(+'Central Supply'!H63,0)</f>
        <v>279284</v>
      </c>
      <c r="E68" s="8">
        <f>ROUND(+'Central Supply'!E63,2)</f>
        <v>17.89</v>
      </c>
      <c r="F68" s="8">
        <f t="shared" si="0"/>
        <v>15611.18</v>
      </c>
      <c r="G68" s="7">
        <f>ROUND(+'Central Supply'!H165,0)</f>
        <v>273935</v>
      </c>
      <c r="H68" s="7">
        <f>ROUND(+'Central Supply'!E165,2)</f>
        <v>17.5</v>
      </c>
      <c r="I68" s="8">
        <f t="shared" si="1"/>
        <v>15653.43</v>
      </c>
      <c r="J68" s="8"/>
      <c r="K68" s="9">
        <f t="shared" si="2"/>
        <v>0.0027</v>
      </c>
    </row>
    <row r="69" spans="2:11" ht="12">
      <c r="B69">
        <f>+'Central Supply'!A64</f>
        <v>156</v>
      </c>
      <c r="C69" t="str">
        <f>+'Central Supply'!B64</f>
        <v>WHIDBEY GENERAL HOSPITAL</v>
      </c>
      <c r="D69" s="7">
        <f>ROUND(+'Central Supply'!H64,0)</f>
        <v>31887</v>
      </c>
      <c r="E69" s="8">
        <f>ROUND(+'Central Supply'!E64,2)</f>
        <v>4.32</v>
      </c>
      <c r="F69" s="8">
        <f t="shared" si="0"/>
        <v>7381.25</v>
      </c>
      <c r="G69" s="7">
        <f>ROUND(+'Central Supply'!H166,0)</f>
        <v>29995</v>
      </c>
      <c r="H69" s="7">
        <f>ROUND(+'Central Supply'!E166,2)</f>
        <v>3.69</v>
      </c>
      <c r="I69" s="8">
        <f t="shared" si="1"/>
        <v>8128.73</v>
      </c>
      <c r="J69" s="8"/>
      <c r="K69" s="9">
        <f t="shared" si="2"/>
        <v>0.1013</v>
      </c>
    </row>
    <row r="70" spans="2:11" ht="12">
      <c r="B70">
        <f>+'Central Supply'!A65</f>
        <v>157</v>
      </c>
      <c r="C70" t="str">
        <f>+'Central Supply'!B65</f>
        <v>SAINT LUKES REHABILIATION INSTITUTE</v>
      </c>
      <c r="D70" s="7">
        <f>ROUND(+'Central Supply'!H65,0)</f>
        <v>20050</v>
      </c>
      <c r="E70" s="8">
        <f>ROUND(+'Central Supply'!E65,2)</f>
        <v>1.82</v>
      </c>
      <c r="F70" s="8">
        <f t="shared" si="0"/>
        <v>11016.48</v>
      </c>
      <c r="G70" s="7">
        <f>ROUND(+'Central Supply'!H167,0)</f>
        <v>14407</v>
      </c>
      <c r="H70" s="7">
        <f>ROUND(+'Central Supply'!E167,2)</f>
        <v>1.8</v>
      </c>
      <c r="I70" s="8">
        <f t="shared" si="1"/>
        <v>8003.89</v>
      </c>
      <c r="J70" s="8"/>
      <c r="K70" s="9">
        <f t="shared" si="2"/>
        <v>-0.2735</v>
      </c>
    </row>
    <row r="71" spans="2:11" ht="12">
      <c r="B71">
        <f>+'Central Supply'!A66</f>
        <v>158</v>
      </c>
      <c r="C71" t="str">
        <f>+'Central Supply'!B66</f>
        <v>CASCADE MEDICAL CENTER</v>
      </c>
      <c r="D71" s="7">
        <f>ROUND(+'Central Supply'!H66,0)</f>
        <v>4466</v>
      </c>
      <c r="E71" s="8">
        <f>ROUND(+'Central Supply'!E66,2)</f>
        <v>0.85</v>
      </c>
      <c r="F71" s="8">
        <f t="shared" si="0"/>
        <v>5254.12</v>
      </c>
      <c r="G71" s="7">
        <f>ROUND(+'Central Supply'!H168,0)</f>
        <v>4225</v>
      </c>
      <c r="H71" s="7">
        <f>ROUND(+'Central Supply'!E168,2)</f>
        <v>0.77</v>
      </c>
      <c r="I71" s="8">
        <f t="shared" si="1"/>
        <v>5487.01</v>
      </c>
      <c r="J71" s="8"/>
      <c r="K71" s="9">
        <f t="shared" si="2"/>
        <v>0.0443</v>
      </c>
    </row>
    <row r="72" spans="2:11" ht="12">
      <c r="B72">
        <f>+'Central Supply'!A67</f>
        <v>159</v>
      </c>
      <c r="C72" t="str">
        <f>+'Central Supply'!B67</f>
        <v>PROVIDENCE SAINT PETER HOSPITAL</v>
      </c>
      <c r="D72" s="7">
        <f>ROUND(+'Central Supply'!H67,0)</f>
        <v>549896</v>
      </c>
      <c r="E72" s="8">
        <f>ROUND(+'Central Supply'!E67,2)</f>
        <v>38</v>
      </c>
      <c r="F72" s="8">
        <f t="shared" si="0"/>
        <v>14470.95</v>
      </c>
      <c r="G72" s="7">
        <f>ROUND(+'Central Supply'!H169,0)</f>
        <v>492952</v>
      </c>
      <c r="H72" s="7">
        <f>ROUND(+'Central Supply'!E169,2)</f>
        <v>43</v>
      </c>
      <c r="I72" s="8">
        <f t="shared" si="1"/>
        <v>11464</v>
      </c>
      <c r="J72" s="8"/>
      <c r="K72" s="9">
        <f t="shared" si="2"/>
        <v>-0.2078</v>
      </c>
    </row>
    <row r="73" spans="2:11" ht="12">
      <c r="B73">
        <f>+'Central Supply'!A68</f>
        <v>161</v>
      </c>
      <c r="C73" t="str">
        <f>+'Central Supply'!B68</f>
        <v>KADLEC REGIONAL MEDICAL CENTER</v>
      </c>
      <c r="D73" s="7">
        <f>ROUND(+'Central Supply'!H68,0)</f>
        <v>27803</v>
      </c>
      <c r="E73" s="8">
        <f>ROUND(+'Central Supply'!E68,2)</f>
        <v>4.57</v>
      </c>
      <c r="F73" s="8">
        <f t="shared" si="0"/>
        <v>6083.81</v>
      </c>
      <c r="G73" s="7">
        <f>ROUND(+'Central Supply'!H170,0)</f>
        <v>2319</v>
      </c>
      <c r="H73" s="7">
        <f>ROUND(+'Central Supply'!E170,2)</f>
        <v>0.35</v>
      </c>
      <c r="I73" s="8">
        <f t="shared" si="1"/>
        <v>6625.71</v>
      </c>
      <c r="J73" s="8"/>
      <c r="K73" s="9">
        <f t="shared" si="2"/>
        <v>0.0891</v>
      </c>
    </row>
    <row r="74" spans="2:11" ht="12">
      <c r="B74">
        <f>+'Central Supply'!A69</f>
        <v>162</v>
      </c>
      <c r="C74" t="str">
        <f>+'Central Supply'!B69</f>
        <v>PROVIDENCE SACRED HEART MEDICAL CENTER</v>
      </c>
      <c r="D74" s="7">
        <f>ROUND(+'Central Supply'!H69,0)</f>
        <v>919465</v>
      </c>
      <c r="E74" s="8">
        <f>ROUND(+'Central Supply'!E69,2)</f>
        <v>96</v>
      </c>
      <c r="F74" s="8">
        <f t="shared" si="0"/>
        <v>9577.76</v>
      </c>
      <c r="G74" s="7">
        <f>ROUND(+'Central Supply'!H171,0)</f>
        <v>858549</v>
      </c>
      <c r="H74" s="7">
        <f>ROUND(+'Central Supply'!E171,2)</f>
        <v>79.83</v>
      </c>
      <c r="I74" s="8">
        <f t="shared" si="1"/>
        <v>10754.72</v>
      </c>
      <c r="J74" s="8"/>
      <c r="K74" s="9">
        <f t="shared" si="2"/>
        <v>0.1229</v>
      </c>
    </row>
    <row r="75" spans="2:11" ht="12">
      <c r="B75">
        <f>+'Central Supply'!A70</f>
        <v>164</v>
      </c>
      <c r="C75" t="str">
        <f>+'Central Supply'!B70</f>
        <v>EVERGREEN HOSPITAL MEDICAL CENTER</v>
      </c>
      <c r="D75" s="7">
        <f>ROUND(+'Central Supply'!H70,0)</f>
        <v>213919</v>
      </c>
      <c r="E75" s="8">
        <f>ROUND(+'Central Supply'!E70,2)</f>
        <v>19.66</v>
      </c>
      <c r="F75" s="8">
        <f aca="true" t="shared" si="3" ref="F75:F106">IF(D75=0,"",IF(E75=0,"",ROUND(D75/E75,2)))</f>
        <v>10880.93</v>
      </c>
      <c r="G75" s="7">
        <f>ROUND(+'Central Supply'!H172,0)</f>
        <v>256961</v>
      </c>
      <c r="H75" s="7">
        <f>ROUND(+'Central Supply'!E172,2)</f>
        <v>21.18</v>
      </c>
      <c r="I75" s="8">
        <f aca="true" t="shared" si="4" ref="I75:I106">IF(G75=0,"",IF(H75=0,"",ROUND(G75/H75,2)))</f>
        <v>12132.25</v>
      </c>
      <c r="J75" s="8"/>
      <c r="K75" s="9">
        <f aca="true" t="shared" si="5" ref="K75:K106">IF(D75=0,"",IF(E75=0,"",IF(G75=0,"",IF(H75=0,"",ROUND(I75/F75-1,4)))))</f>
        <v>0.115</v>
      </c>
    </row>
    <row r="76" spans="2:11" ht="12">
      <c r="B76">
        <f>+'Central Supply'!A71</f>
        <v>165</v>
      </c>
      <c r="C76" t="str">
        <f>+'Central Supply'!B71</f>
        <v>LAKE CHELAN COMMUNITY HOSPITAL</v>
      </c>
      <c r="D76" s="7">
        <f>ROUND(+'Central Supply'!H71,0)</f>
        <v>39782</v>
      </c>
      <c r="E76" s="8">
        <f>ROUND(+'Central Supply'!E71,2)</f>
        <v>3.75</v>
      </c>
      <c r="F76" s="8">
        <f t="shared" si="3"/>
        <v>10608.53</v>
      </c>
      <c r="G76" s="7">
        <f>ROUND(+'Central Supply'!H173,0)</f>
        <v>33286</v>
      </c>
      <c r="H76" s="7">
        <f>ROUND(+'Central Supply'!E173,2)</f>
        <v>4.2</v>
      </c>
      <c r="I76" s="8">
        <f t="shared" si="4"/>
        <v>7925.24</v>
      </c>
      <c r="J76" s="8"/>
      <c r="K76" s="9">
        <f t="shared" si="5"/>
        <v>-0.2529</v>
      </c>
    </row>
    <row r="77" spans="2:11" ht="12">
      <c r="B77">
        <f>+'Central Supply'!A72</f>
        <v>167</v>
      </c>
      <c r="C77" t="str">
        <f>+'Central Supply'!B72</f>
        <v>FERRY COUNTY MEMORIAL HOSPITAL</v>
      </c>
      <c r="D77" s="7">
        <f>ROUND(+'Central Supply'!H72,0)</f>
        <v>14295</v>
      </c>
      <c r="E77" s="8">
        <f>ROUND(+'Central Supply'!E72,2)</f>
        <v>1.62</v>
      </c>
      <c r="F77" s="8">
        <f t="shared" si="3"/>
        <v>8824.07</v>
      </c>
      <c r="G77" s="7">
        <f>ROUND(+'Central Supply'!H174,0)</f>
        <v>14379</v>
      </c>
      <c r="H77" s="7">
        <f>ROUND(+'Central Supply'!E174,2)</f>
        <v>1.46</v>
      </c>
      <c r="I77" s="8">
        <f t="shared" si="4"/>
        <v>9848.63</v>
      </c>
      <c r="J77" s="8"/>
      <c r="K77" s="9">
        <f t="shared" si="5"/>
        <v>0.1161</v>
      </c>
    </row>
    <row r="78" spans="2:11" ht="12">
      <c r="B78">
        <f>+'Central Supply'!A73</f>
        <v>168</v>
      </c>
      <c r="C78" t="str">
        <f>+'Central Supply'!B73</f>
        <v>CENTRAL WASHINGTON HOSPITAL</v>
      </c>
      <c r="D78" s="7">
        <f>ROUND(+'Central Supply'!H73,0)</f>
        <v>198132</v>
      </c>
      <c r="E78" s="8">
        <f>ROUND(+'Central Supply'!E73,2)</f>
        <v>16.26</v>
      </c>
      <c r="F78" s="8">
        <f t="shared" si="3"/>
        <v>12185.24</v>
      </c>
      <c r="G78" s="7">
        <f>ROUND(+'Central Supply'!H175,0)</f>
        <v>204239</v>
      </c>
      <c r="H78" s="7">
        <f>ROUND(+'Central Supply'!E175,2)</f>
        <v>16.46</v>
      </c>
      <c r="I78" s="8">
        <f t="shared" si="4"/>
        <v>12408.2</v>
      </c>
      <c r="J78" s="8"/>
      <c r="K78" s="9">
        <f t="shared" si="5"/>
        <v>0.0183</v>
      </c>
    </row>
    <row r="79" spans="2:11" ht="12">
      <c r="B79">
        <f>+'Central Supply'!A74</f>
        <v>169</v>
      </c>
      <c r="C79" t="str">
        <f>+'Central Supply'!B74</f>
        <v>GROUP HEALTH EASTSIDE</v>
      </c>
      <c r="D79" s="7">
        <f>ROUND(+'Central Supply'!H74,0)</f>
        <v>0</v>
      </c>
      <c r="E79" s="8">
        <f>ROUND(+'Central Supply'!E74,2)</f>
        <v>0</v>
      </c>
      <c r="F79" s="8">
        <f t="shared" si="3"/>
      </c>
      <c r="G79" s="7">
        <f>ROUND(+'Central Supply'!H176,0)</f>
        <v>0</v>
      </c>
      <c r="H79" s="7">
        <f>ROUND(+'Central Supply'!E176,2)</f>
        <v>0</v>
      </c>
      <c r="I79" s="8">
        <f t="shared" si="4"/>
      </c>
      <c r="J79" s="8"/>
      <c r="K79" s="9">
        <f t="shared" si="5"/>
      </c>
    </row>
    <row r="80" spans="2:11" ht="12">
      <c r="B80">
        <f>+'Central Supply'!A75</f>
        <v>170</v>
      </c>
      <c r="C80" t="str">
        <f>+'Central Supply'!B75</f>
        <v>SOUTHWEST WASHINGTON MEDICAL CENTER</v>
      </c>
      <c r="D80" s="7">
        <f>ROUND(+'Central Supply'!H75,0)</f>
        <v>349789</v>
      </c>
      <c r="E80" s="8">
        <f>ROUND(+'Central Supply'!E75,2)</f>
        <v>33.37</v>
      </c>
      <c r="F80" s="8">
        <f t="shared" si="3"/>
        <v>10482.14</v>
      </c>
      <c r="G80" s="7">
        <f>ROUND(+'Central Supply'!H177,0)</f>
        <v>384281</v>
      </c>
      <c r="H80" s="7">
        <f>ROUND(+'Central Supply'!E177,2)</f>
        <v>33.57</v>
      </c>
      <c r="I80" s="8">
        <f t="shared" si="4"/>
        <v>11447.16</v>
      </c>
      <c r="J80" s="8"/>
      <c r="K80" s="9">
        <f t="shared" si="5"/>
        <v>0.0921</v>
      </c>
    </row>
    <row r="81" spans="2:11" ht="12">
      <c r="B81">
        <f>+'Central Supply'!A76</f>
        <v>172</v>
      </c>
      <c r="C81" t="str">
        <f>+'Central Supply'!B76</f>
        <v>PULLMAN REGIONAL HOSPITAL</v>
      </c>
      <c r="D81" s="7">
        <f>ROUND(+'Central Supply'!H76,0)</f>
        <v>0</v>
      </c>
      <c r="E81" s="8">
        <f>ROUND(+'Central Supply'!E76,2)</f>
        <v>0</v>
      </c>
      <c r="F81" s="8">
        <f t="shared" si="3"/>
      </c>
      <c r="G81" s="7">
        <f>ROUND(+'Central Supply'!H178,0)</f>
        <v>0</v>
      </c>
      <c r="H81" s="7">
        <f>ROUND(+'Central Supply'!E178,2)</f>
        <v>0</v>
      </c>
      <c r="I81" s="8">
        <f t="shared" si="4"/>
      </c>
      <c r="J81" s="8"/>
      <c r="K81" s="9">
        <f t="shared" si="5"/>
      </c>
    </row>
    <row r="82" spans="2:11" ht="12">
      <c r="B82">
        <f>+'Central Supply'!A77</f>
        <v>173</v>
      </c>
      <c r="C82" t="str">
        <f>+'Central Supply'!B77</f>
        <v>MORTON GENERAL HOSPITAL</v>
      </c>
      <c r="D82" s="7">
        <f>ROUND(+'Central Supply'!H77,0)</f>
        <v>4650</v>
      </c>
      <c r="E82" s="8">
        <f>ROUND(+'Central Supply'!E77,2)</f>
        <v>0.63</v>
      </c>
      <c r="F82" s="8">
        <f t="shared" si="3"/>
        <v>7380.95</v>
      </c>
      <c r="G82" s="7">
        <f>ROUND(+'Central Supply'!H179,0)</f>
        <v>6242</v>
      </c>
      <c r="H82" s="7">
        <f>ROUND(+'Central Supply'!E179,2)</f>
        <v>0.36</v>
      </c>
      <c r="I82" s="8">
        <f t="shared" si="4"/>
        <v>17338.89</v>
      </c>
      <c r="J82" s="8"/>
      <c r="K82" s="9">
        <f t="shared" si="5"/>
        <v>1.3491</v>
      </c>
    </row>
    <row r="83" spans="2:11" ht="12">
      <c r="B83">
        <f>+'Central Supply'!A78</f>
        <v>175</v>
      </c>
      <c r="C83" t="str">
        <f>+'Central Supply'!B78</f>
        <v>MARY BRIDGE CHILDRENS HEALTH CENTER</v>
      </c>
      <c r="D83" s="7">
        <f>ROUND(+'Central Supply'!H78,0)</f>
        <v>0</v>
      </c>
      <c r="E83" s="8">
        <f>ROUND(+'Central Supply'!E78,2)</f>
        <v>0</v>
      </c>
      <c r="F83" s="8">
        <f t="shared" si="3"/>
      </c>
      <c r="G83" s="7">
        <f>ROUND(+'Central Supply'!H180,0)</f>
        <v>0</v>
      </c>
      <c r="H83" s="7">
        <f>ROUND(+'Central Supply'!E180,2)</f>
        <v>0</v>
      </c>
      <c r="I83" s="8">
        <f t="shared" si="4"/>
      </c>
      <c r="J83" s="8"/>
      <c r="K83" s="9">
        <f t="shared" si="5"/>
      </c>
    </row>
    <row r="84" spans="2:11" ht="12">
      <c r="B84">
        <f>+'Central Supply'!A79</f>
        <v>176</v>
      </c>
      <c r="C84" t="str">
        <f>+'Central Supply'!B79</f>
        <v>TACOMA GENERAL ALLENMORE HOSPITAL</v>
      </c>
      <c r="D84" s="7">
        <f>ROUND(+'Central Supply'!H79,0)</f>
        <v>647913</v>
      </c>
      <c r="E84" s="8">
        <f>ROUND(+'Central Supply'!E79,2)</f>
        <v>41.03</v>
      </c>
      <c r="F84" s="8">
        <f t="shared" si="3"/>
        <v>15791.2</v>
      </c>
      <c r="G84" s="7">
        <f>ROUND(+'Central Supply'!H181,0)</f>
        <v>839486</v>
      </c>
      <c r="H84" s="7">
        <f>ROUND(+'Central Supply'!E181,2)</f>
        <v>44.46</v>
      </c>
      <c r="I84" s="8">
        <f t="shared" si="4"/>
        <v>18881.83</v>
      </c>
      <c r="J84" s="8"/>
      <c r="K84" s="9">
        <f t="shared" si="5"/>
        <v>0.1957</v>
      </c>
    </row>
    <row r="85" spans="2:11" ht="12">
      <c r="B85">
        <f>+'Central Supply'!A80</f>
        <v>178</v>
      </c>
      <c r="C85" t="str">
        <f>+'Central Supply'!B80</f>
        <v>DEER PARK HOSPITAL</v>
      </c>
      <c r="D85" s="7">
        <f>ROUND(+'Central Supply'!H80,0)</f>
        <v>0</v>
      </c>
      <c r="E85" s="8">
        <f>ROUND(+'Central Supply'!E80,2)</f>
        <v>0</v>
      </c>
      <c r="F85" s="8">
        <f t="shared" si="3"/>
      </c>
      <c r="G85" s="7">
        <f>ROUND(+'Central Supply'!H182,0)</f>
        <v>0</v>
      </c>
      <c r="H85" s="7">
        <f>ROUND(+'Central Supply'!E182,2)</f>
        <v>0</v>
      </c>
      <c r="I85" s="8">
        <f t="shared" si="4"/>
      </c>
      <c r="J85" s="8"/>
      <c r="K85" s="9">
        <f t="shared" si="5"/>
      </c>
    </row>
    <row r="86" spans="2:11" ht="12">
      <c r="B86">
        <f>+'Central Supply'!A81</f>
        <v>180</v>
      </c>
      <c r="C86" t="str">
        <f>+'Central Supply'!B81</f>
        <v>VALLEY HOSPITAL AND MEDICAL CENTER</v>
      </c>
      <c r="D86" s="7">
        <f>ROUND(+'Central Supply'!H81,0)</f>
        <v>27182</v>
      </c>
      <c r="E86" s="8">
        <f>ROUND(+'Central Supply'!E81,2)</f>
        <v>4.16</v>
      </c>
      <c r="F86" s="8">
        <f t="shared" si="3"/>
        <v>6534.13</v>
      </c>
      <c r="G86" s="7">
        <f>ROUND(+'Central Supply'!H183,0)</f>
        <v>22445</v>
      </c>
      <c r="H86" s="7">
        <f>ROUND(+'Central Supply'!E183,2)</f>
        <v>3.97</v>
      </c>
      <c r="I86" s="8">
        <f t="shared" si="4"/>
        <v>5653.65</v>
      </c>
      <c r="J86" s="8"/>
      <c r="K86" s="9">
        <f t="shared" si="5"/>
        <v>-0.1348</v>
      </c>
    </row>
    <row r="87" spans="2:11" ht="12">
      <c r="B87">
        <f>+'Central Supply'!A82</f>
        <v>183</v>
      </c>
      <c r="C87" t="str">
        <f>+'Central Supply'!B82</f>
        <v>AUBURN REGIONAL MEDICAL CENTER</v>
      </c>
      <c r="D87" s="7">
        <f>ROUND(+'Central Supply'!H82,0)</f>
        <v>55222</v>
      </c>
      <c r="E87" s="8">
        <f>ROUND(+'Central Supply'!E82,2)</f>
        <v>7.01</v>
      </c>
      <c r="F87" s="8">
        <f t="shared" si="3"/>
        <v>7877.6</v>
      </c>
      <c r="G87" s="7">
        <f>ROUND(+'Central Supply'!H184,0)</f>
        <v>56760</v>
      </c>
      <c r="H87" s="7">
        <f>ROUND(+'Central Supply'!E184,2)</f>
        <v>6.74</v>
      </c>
      <c r="I87" s="8">
        <f t="shared" si="4"/>
        <v>8421.36</v>
      </c>
      <c r="J87" s="8"/>
      <c r="K87" s="9">
        <f t="shared" si="5"/>
        <v>0.069</v>
      </c>
    </row>
    <row r="88" spans="2:11" ht="12">
      <c r="B88">
        <f>+'Central Supply'!A83</f>
        <v>186</v>
      </c>
      <c r="C88" t="str">
        <f>+'Central Supply'!B83</f>
        <v>MARK REED HOSPITAL</v>
      </c>
      <c r="D88" s="7">
        <f>ROUND(+'Central Supply'!H83,0)</f>
        <v>1546</v>
      </c>
      <c r="E88" s="8">
        <f>ROUND(+'Central Supply'!E83,2)</f>
        <v>0.14</v>
      </c>
      <c r="F88" s="8">
        <f t="shared" si="3"/>
        <v>11042.86</v>
      </c>
      <c r="G88" s="7">
        <f>ROUND(+'Central Supply'!H185,0)</f>
        <v>63</v>
      </c>
      <c r="H88" s="7">
        <f>ROUND(+'Central Supply'!E185,2)</f>
        <v>0</v>
      </c>
      <c r="I88" s="8">
        <f t="shared" si="4"/>
      </c>
      <c r="J88" s="8"/>
      <c r="K88" s="9">
        <f t="shared" si="5"/>
      </c>
    </row>
    <row r="89" spans="2:11" ht="12">
      <c r="B89">
        <f>+'Central Supply'!A84</f>
        <v>191</v>
      </c>
      <c r="C89" t="str">
        <f>+'Central Supply'!B84</f>
        <v>PROVIDENCE CENTRALIA HOSPITAL</v>
      </c>
      <c r="D89" s="7">
        <f>ROUND(+'Central Supply'!H84,0)</f>
        <v>128136</v>
      </c>
      <c r="E89" s="8">
        <f>ROUND(+'Central Supply'!E84,2)</f>
        <v>7.79</v>
      </c>
      <c r="F89" s="8">
        <f t="shared" si="3"/>
        <v>16448.78</v>
      </c>
      <c r="G89" s="7">
        <f>ROUND(+'Central Supply'!H186,0)</f>
        <v>113917</v>
      </c>
      <c r="H89" s="7">
        <f>ROUND(+'Central Supply'!E186,2)</f>
        <v>12.99</v>
      </c>
      <c r="I89" s="8">
        <f t="shared" si="4"/>
        <v>8769.59</v>
      </c>
      <c r="J89" s="8"/>
      <c r="K89" s="9">
        <f t="shared" si="5"/>
        <v>-0.4669</v>
      </c>
    </row>
    <row r="90" spans="2:11" ht="12">
      <c r="B90">
        <f>+'Central Supply'!A85</f>
        <v>193</v>
      </c>
      <c r="C90" t="str">
        <f>+'Central Supply'!B85</f>
        <v>PROVIDENCE MOUNT CARMEL HOSPITAL</v>
      </c>
      <c r="D90" s="7">
        <f>ROUND(+'Central Supply'!H85,0)</f>
        <v>12144</v>
      </c>
      <c r="E90" s="8">
        <f>ROUND(+'Central Supply'!E85,2)</f>
        <v>1.07</v>
      </c>
      <c r="F90" s="8">
        <f t="shared" si="3"/>
        <v>11349.53</v>
      </c>
      <c r="G90" s="7">
        <f>ROUND(+'Central Supply'!H187,0)</f>
        <v>44517</v>
      </c>
      <c r="H90" s="7">
        <f>ROUND(+'Central Supply'!E187,2)</f>
        <v>3.61</v>
      </c>
      <c r="I90" s="8">
        <f t="shared" si="4"/>
        <v>12331.58</v>
      </c>
      <c r="J90" s="8"/>
      <c r="K90" s="9">
        <f t="shared" si="5"/>
        <v>0.0865</v>
      </c>
    </row>
    <row r="91" spans="2:11" ht="12">
      <c r="B91">
        <f>+'Central Supply'!A86</f>
        <v>194</v>
      </c>
      <c r="C91" t="str">
        <f>+'Central Supply'!B86</f>
        <v>PROVIDENCE SAINT JOSEPHS HOSPITAL</v>
      </c>
      <c r="D91" s="7">
        <f>ROUND(+'Central Supply'!H86,0)</f>
        <v>15234</v>
      </c>
      <c r="E91" s="8">
        <f>ROUND(+'Central Supply'!E86,2)</f>
        <v>1.3</v>
      </c>
      <c r="F91" s="8">
        <f t="shared" si="3"/>
        <v>11718.46</v>
      </c>
      <c r="G91" s="7">
        <f>ROUND(+'Central Supply'!H188,0)</f>
        <v>46916</v>
      </c>
      <c r="H91" s="7">
        <f>ROUND(+'Central Supply'!E188,2)</f>
        <v>2.8</v>
      </c>
      <c r="I91" s="8">
        <f t="shared" si="4"/>
        <v>16755.71</v>
      </c>
      <c r="J91" s="8"/>
      <c r="K91" s="9">
        <f t="shared" si="5"/>
        <v>0.4299</v>
      </c>
    </row>
    <row r="92" spans="2:11" ht="12">
      <c r="B92">
        <f>+'Central Supply'!A87</f>
        <v>195</v>
      </c>
      <c r="C92" t="str">
        <f>+'Central Supply'!B87</f>
        <v>SNOQUALMIE VALLEY HOSPITAL</v>
      </c>
      <c r="D92" s="7">
        <f>ROUND(+'Central Supply'!H87,0)</f>
        <v>24882</v>
      </c>
      <c r="E92" s="8">
        <f>ROUND(+'Central Supply'!E87,2)</f>
        <v>2.2</v>
      </c>
      <c r="F92" s="8">
        <f t="shared" si="3"/>
        <v>11310</v>
      </c>
      <c r="G92" s="7">
        <f>ROUND(+'Central Supply'!H189,0)</f>
        <v>20512</v>
      </c>
      <c r="H92" s="7">
        <f>ROUND(+'Central Supply'!E189,2)</f>
        <v>1.6</v>
      </c>
      <c r="I92" s="8">
        <f t="shared" si="4"/>
        <v>12820</v>
      </c>
      <c r="J92" s="8"/>
      <c r="K92" s="9">
        <f t="shared" si="5"/>
        <v>0.1335</v>
      </c>
    </row>
    <row r="93" spans="2:11" ht="12">
      <c r="B93">
        <f>+'Central Supply'!A88</f>
        <v>197</v>
      </c>
      <c r="C93" t="str">
        <f>+'Central Supply'!B88</f>
        <v>CAPITAL MEDICAL CENTER</v>
      </c>
      <c r="D93" s="7">
        <f>ROUND(+'Central Supply'!H88,0)</f>
        <v>25150</v>
      </c>
      <c r="E93" s="8">
        <f>ROUND(+'Central Supply'!E88,2)</f>
        <v>5.69</v>
      </c>
      <c r="F93" s="8">
        <f t="shared" si="3"/>
        <v>4420.04</v>
      </c>
      <c r="G93" s="7">
        <f>ROUND(+'Central Supply'!H190,0)</f>
        <v>17763</v>
      </c>
      <c r="H93" s="7">
        <f>ROUND(+'Central Supply'!E190,2)</f>
        <v>5.71</v>
      </c>
      <c r="I93" s="8">
        <f t="shared" si="4"/>
        <v>3110.86</v>
      </c>
      <c r="J93" s="8"/>
      <c r="K93" s="9">
        <f t="shared" si="5"/>
        <v>-0.2962</v>
      </c>
    </row>
    <row r="94" spans="2:11" ht="12">
      <c r="B94">
        <f>+'Central Supply'!A89</f>
        <v>198</v>
      </c>
      <c r="C94" t="str">
        <f>+'Central Supply'!B89</f>
        <v>SUNNYSIDE COMMUNITY HOSPITAL</v>
      </c>
      <c r="D94" s="7">
        <f>ROUND(+'Central Supply'!H89,0)</f>
        <v>12257</v>
      </c>
      <c r="E94" s="8">
        <f>ROUND(+'Central Supply'!E89,2)</f>
        <v>1.46</v>
      </c>
      <c r="F94" s="8">
        <f t="shared" si="3"/>
        <v>8395.21</v>
      </c>
      <c r="G94" s="7">
        <f>ROUND(+'Central Supply'!H191,0)</f>
        <v>13221</v>
      </c>
      <c r="H94" s="7">
        <f>ROUND(+'Central Supply'!E191,2)</f>
        <v>1.69</v>
      </c>
      <c r="I94" s="8">
        <f t="shared" si="4"/>
        <v>7823.08</v>
      </c>
      <c r="J94" s="8"/>
      <c r="K94" s="9">
        <f t="shared" si="5"/>
        <v>-0.0681</v>
      </c>
    </row>
    <row r="95" spans="2:11" ht="12">
      <c r="B95">
        <f>+'Central Supply'!A90</f>
        <v>199</v>
      </c>
      <c r="C95" t="str">
        <f>+'Central Supply'!B90</f>
        <v>TOPPENISH COMMUNITY HOSPITAL</v>
      </c>
      <c r="D95" s="7">
        <f>ROUND(+'Central Supply'!H90,0)</f>
        <v>6841</v>
      </c>
      <c r="E95" s="8">
        <f>ROUND(+'Central Supply'!E90,2)</f>
        <v>0.8</v>
      </c>
      <c r="F95" s="8">
        <f t="shared" si="3"/>
        <v>8551.25</v>
      </c>
      <c r="G95" s="7">
        <f>ROUND(+'Central Supply'!H192,0)</f>
        <v>8536</v>
      </c>
      <c r="H95" s="7">
        <f>ROUND(+'Central Supply'!E192,2)</f>
        <v>0.8</v>
      </c>
      <c r="I95" s="8">
        <f t="shared" si="4"/>
        <v>10670</v>
      </c>
      <c r="J95" s="8"/>
      <c r="K95" s="9">
        <f t="shared" si="5"/>
        <v>0.2478</v>
      </c>
    </row>
    <row r="96" spans="2:11" ht="12">
      <c r="B96">
        <f>+'Central Supply'!A91</f>
        <v>201</v>
      </c>
      <c r="C96" t="str">
        <f>+'Central Supply'!B91</f>
        <v>SAINT FRANCIS COMMUNITY HOSPITAL</v>
      </c>
      <c r="D96" s="7">
        <f>ROUND(+'Central Supply'!H91,0)</f>
        <v>140718</v>
      </c>
      <c r="E96" s="8">
        <f>ROUND(+'Central Supply'!E91,2)</f>
        <v>12.3</v>
      </c>
      <c r="F96" s="8">
        <f t="shared" si="3"/>
        <v>11440.49</v>
      </c>
      <c r="G96" s="7">
        <f>ROUND(+'Central Supply'!H193,0)</f>
        <v>177432</v>
      </c>
      <c r="H96" s="7">
        <f>ROUND(+'Central Supply'!E193,2)</f>
        <v>13.61</v>
      </c>
      <c r="I96" s="8">
        <f t="shared" si="4"/>
        <v>13036.88</v>
      </c>
      <c r="J96" s="8"/>
      <c r="K96" s="9">
        <f t="shared" si="5"/>
        <v>0.1395</v>
      </c>
    </row>
    <row r="97" spans="2:11" ht="12">
      <c r="B97">
        <f>+'Central Supply'!A92</f>
        <v>202</v>
      </c>
      <c r="C97" t="str">
        <f>+'Central Supply'!B92</f>
        <v>REGIONAL HOSP. FOR RESP. &amp; COMPLEX CARE</v>
      </c>
      <c r="D97" s="7">
        <f>ROUND(+'Central Supply'!H92,0)</f>
        <v>0</v>
      </c>
      <c r="E97" s="8">
        <f>ROUND(+'Central Supply'!E92,2)</f>
        <v>0</v>
      </c>
      <c r="F97" s="8">
        <f t="shared" si="3"/>
      </c>
      <c r="G97" s="7">
        <f>ROUND(+'Central Supply'!H194,0)</f>
        <v>0</v>
      </c>
      <c r="H97" s="7">
        <f>ROUND(+'Central Supply'!E194,2)</f>
        <v>0</v>
      </c>
      <c r="I97" s="8">
        <f t="shared" si="4"/>
      </c>
      <c r="J97" s="8"/>
      <c r="K97" s="9">
        <f t="shared" si="5"/>
      </c>
    </row>
    <row r="98" spans="2:11" ht="12">
      <c r="B98">
        <f>+'Central Supply'!A93</f>
        <v>204</v>
      </c>
      <c r="C98" t="str">
        <f>+'Central Supply'!B93</f>
        <v>SEATTLE CANCER CARE ALLIANCE</v>
      </c>
      <c r="D98" s="7">
        <f>ROUND(+'Central Supply'!H93,0)</f>
        <v>0</v>
      </c>
      <c r="E98" s="8">
        <f>ROUND(+'Central Supply'!E93,2)</f>
        <v>0</v>
      </c>
      <c r="F98" s="8">
        <f t="shared" si="3"/>
      </c>
      <c r="G98" s="7">
        <f>ROUND(+'Central Supply'!H195,0)</f>
        <v>0</v>
      </c>
      <c r="H98" s="7">
        <f>ROUND(+'Central Supply'!E195,2)</f>
        <v>0</v>
      </c>
      <c r="I98" s="8">
        <f t="shared" si="4"/>
      </c>
      <c r="J98" s="8"/>
      <c r="K98" s="9">
        <f t="shared" si="5"/>
      </c>
    </row>
    <row r="99" spans="2:11" ht="12">
      <c r="B99">
        <f>+'Central Supply'!A94</f>
        <v>205</v>
      </c>
      <c r="C99" t="str">
        <f>+'Central Supply'!B94</f>
        <v>WENATCHEE VALLEY MEDICAL CENTER</v>
      </c>
      <c r="D99" s="7">
        <f>ROUND(+'Central Supply'!H94,0)</f>
        <v>21953</v>
      </c>
      <c r="E99" s="8">
        <f>ROUND(+'Central Supply'!E94,2)</f>
        <v>2</v>
      </c>
      <c r="F99" s="8">
        <f t="shared" si="3"/>
        <v>10976.5</v>
      </c>
      <c r="G99" s="7">
        <f>ROUND(+'Central Supply'!H196,0)</f>
        <v>62789</v>
      </c>
      <c r="H99" s="7">
        <f>ROUND(+'Central Supply'!E196,2)</f>
        <v>3.8</v>
      </c>
      <c r="I99" s="8">
        <f t="shared" si="4"/>
        <v>16523.42</v>
      </c>
      <c r="J99" s="8"/>
      <c r="K99" s="9">
        <f t="shared" si="5"/>
        <v>0.5053</v>
      </c>
    </row>
    <row r="100" spans="2:11" ht="12">
      <c r="B100">
        <f>+'Central Supply'!A95</f>
        <v>206</v>
      </c>
      <c r="C100" t="str">
        <f>+'Central Supply'!B95</f>
        <v>UNITED GENERAL HOSPITAL</v>
      </c>
      <c r="D100" s="7">
        <f>ROUND(+'Central Supply'!H95,0)</f>
        <v>0</v>
      </c>
      <c r="E100" s="8">
        <f>ROUND(+'Central Supply'!E95,2)</f>
        <v>0</v>
      </c>
      <c r="F100" s="8">
        <f t="shared" si="3"/>
      </c>
      <c r="G100" s="7">
        <f>ROUND(+'Central Supply'!H197,0)</f>
        <v>0</v>
      </c>
      <c r="H100" s="7">
        <f>ROUND(+'Central Supply'!E197,2)</f>
        <v>0</v>
      </c>
      <c r="I100" s="8">
        <f t="shared" si="4"/>
      </c>
      <c r="J100" s="8"/>
      <c r="K100" s="9">
        <f t="shared" si="5"/>
      </c>
    </row>
    <row r="101" spans="2:11" ht="12">
      <c r="B101">
        <f>+'Central Supply'!A96</f>
        <v>207</v>
      </c>
      <c r="C101" t="str">
        <f>+'Central Supply'!B96</f>
        <v>SKAGIT VALLEY HOSPITAL</v>
      </c>
      <c r="D101" s="7">
        <f>ROUND(+'Central Supply'!H96,0)</f>
        <v>179311</v>
      </c>
      <c r="E101" s="8">
        <f>ROUND(+'Central Supply'!E96,2)</f>
        <v>20.52</v>
      </c>
      <c r="F101" s="8">
        <f t="shared" si="3"/>
        <v>8738.35</v>
      </c>
      <c r="G101" s="7">
        <f>ROUND(+'Central Supply'!H198,0)</f>
        <v>171898</v>
      </c>
      <c r="H101" s="7">
        <f>ROUND(+'Central Supply'!E198,2)</f>
        <v>17.73</v>
      </c>
      <c r="I101" s="8">
        <f t="shared" si="4"/>
        <v>9695.32</v>
      </c>
      <c r="J101" s="8"/>
      <c r="K101" s="9">
        <f t="shared" si="5"/>
        <v>0.1095</v>
      </c>
    </row>
    <row r="102" spans="2:11" ht="12">
      <c r="B102">
        <f>+'Central Supply'!A97</f>
        <v>208</v>
      </c>
      <c r="C102" t="str">
        <f>+'Central Supply'!B97</f>
        <v>LEGACY SALMON CREEK HOSPITAL</v>
      </c>
      <c r="D102" s="7">
        <f>ROUND(+'Central Supply'!H97,0)</f>
        <v>172497</v>
      </c>
      <c r="E102" s="8">
        <f>ROUND(+'Central Supply'!E97,2)</f>
        <v>15.98</v>
      </c>
      <c r="F102" s="8">
        <f t="shared" si="3"/>
        <v>10794.56</v>
      </c>
      <c r="G102" s="7">
        <f>ROUND(+'Central Supply'!H199,0)</f>
        <v>185863</v>
      </c>
      <c r="H102" s="7">
        <f>ROUND(+'Central Supply'!E199,2)</f>
        <v>15.98</v>
      </c>
      <c r="I102" s="8">
        <f t="shared" si="4"/>
        <v>11630.98</v>
      </c>
      <c r="J102" s="8"/>
      <c r="K102" s="9">
        <f t="shared" si="5"/>
        <v>0.0775</v>
      </c>
    </row>
    <row r="103" spans="2:11" ht="12">
      <c r="B103">
        <f>+'Central Supply'!A98</f>
        <v>209</v>
      </c>
      <c r="C103" t="str">
        <f>+'Central Supply'!B98</f>
        <v>SAINT ANTHONY HOSPITAL</v>
      </c>
      <c r="D103" s="7">
        <f>ROUND(+'Central Supply'!H98,0)</f>
        <v>0</v>
      </c>
      <c r="E103" s="8">
        <f>ROUND(+'Central Supply'!E98,2)</f>
        <v>0</v>
      </c>
      <c r="F103" s="8">
        <f t="shared" si="3"/>
      </c>
      <c r="G103" s="7">
        <f>ROUND(+'Central Supply'!H200,0)</f>
        <v>69725</v>
      </c>
      <c r="H103" s="7">
        <f>ROUND(+'Central Supply'!E200,2)</f>
        <v>7.36</v>
      </c>
      <c r="I103" s="8">
        <f t="shared" si="4"/>
        <v>9473.51</v>
      </c>
      <c r="J103" s="8"/>
      <c r="K103" s="9">
        <f t="shared" si="5"/>
      </c>
    </row>
    <row r="104" spans="2:11" ht="12">
      <c r="B104">
        <f>+'Central Supply'!A99</f>
        <v>904</v>
      </c>
      <c r="C104" t="str">
        <f>+'Central Supply'!B99</f>
        <v>BHC FAIRFAX HOSPITAL</v>
      </c>
      <c r="D104" s="7">
        <f>ROUND(+'Central Supply'!H99,0)</f>
        <v>0</v>
      </c>
      <c r="E104" s="8">
        <f>ROUND(+'Central Supply'!E99,2)</f>
        <v>0</v>
      </c>
      <c r="F104" s="8">
        <f t="shared" si="3"/>
      </c>
      <c r="G104" s="7">
        <f>ROUND(+'Central Supply'!H201,0)</f>
        <v>0</v>
      </c>
      <c r="H104" s="7">
        <f>ROUND(+'Central Supply'!E201,2)</f>
        <v>0</v>
      </c>
      <c r="I104" s="8">
        <f t="shared" si="4"/>
      </c>
      <c r="J104" s="8"/>
      <c r="K104" s="9">
        <f t="shared" si="5"/>
      </c>
    </row>
    <row r="105" spans="2:11" ht="12">
      <c r="B105">
        <f>+'Central Supply'!A100</f>
        <v>915</v>
      </c>
      <c r="C105" t="str">
        <f>+'Central Supply'!B100</f>
        <v>LOURDES COUNSELING CENTER</v>
      </c>
      <c r="D105" s="7">
        <f>ROUND(+'Central Supply'!H100,0)</f>
        <v>0</v>
      </c>
      <c r="E105" s="8">
        <f>ROUND(+'Central Supply'!E100,2)</f>
        <v>0</v>
      </c>
      <c r="F105" s="8">
        <f t="shared" si="3"/>
      </c>
      <c r="G105" s="7">
        <f>ROUND(+'Central Supply'!H202,0)</f>
        <v>0</v>
      </c>
      <c r="H105" s="7">
        <f>ROUND(+'Central Supply'!E202,2)</f>
        <v>0</v>
      </c>
      <c r="I105" s="8">
        <f t="shared" si="4"/>
      </c>
      <c r="J105" s="8"/>
      <c r="K105" s="9">
        <f t="shared" si="5"/>
      </c>
    </row>
    <row r="106" spans="2:11" ht="12">
      <c r="B106">
        <f>+'Central Supply'!A101</f>
        <v>919</v>
      </c>
      <c r="C106" t="str">
        <f>+'Central Supply'!B101</f>
        <v>NAVOS</v>
      </c>
      <c r="D106" s="7">
        <f>ROUND(+'Central Supply'!H101,0)</f>
        <v>0</v>
      </c>
      <c r="E106" s="8">
        <f>ROUND(+'Central Supply'!E101,2)</f>
        <v>0</v>
      </c>
      <c r="F106" s="8">
        <f t="shared" si="3"/>
      </c>
      <c r="G106" s="7">
        <f>ROUND(+'Central Supply'!H203,0)</f>
        <v>0</v>
      </c>
      <c r="H106" s="7">
        <f>ROUND(+'Central Supply'!E203,2)</f>
        <v>0</v>
      </c>
      <c r="I106" s="8">
        <f t="shared" si="4"/>
      </c>
      <c r="J106" s="8"/>
      <c r="K106" s="9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7.875" style="0" bestFit="1" customWidth="1"/>
    <col min="5" max="5" width="6.875" style="0" bestFit="1" customWidth="1"/>
    <col min="6" max="6" width="5.875" style="0" bestFit="1" customWidth="1"/>
    <col min="7" max="7" width="7.875" style="0" bestFit="1" customWidth="1"/>
    <col min="8" max="9" width="6.875" style="0" bestFit="1" customWidth="1"/>
    <col min="10" max="10" width="2.625" style="0" customWidth="1"/>
    <col min="11" max="11" width="9.125" style="0" bestFit="1" customWidth="1"/>
  </cols>
  <sheetData>
    <row r="1" spans="1:10" ht="12">
      <c r="A1" s="5" t="s">
        <v>30</v>
      </c>
      <c r="B1" s="5"/>
      <c r="C1" s="5"/>
      <c r="D1" s="5"/>
      <c r="E1" s="5"/>
      <c r="F1" s="3"/>
      <c r="G1" s="5"/>
      <c r="H1" s="5"/>
      <c r="I1" s="5"/>
      <c r="J1" s="5"/>
    </row>
    <row r="2" spans="6:11" ht="12">
      <c r="F2" s="1"/>
      <c r="K2" s="2" t="s">
        <v>38</v>
      </c>
    </row>
    <row r="3" spans="4:11" ht="12">
      <c r="D3" s="6"/>
      <c r="F3" s="1"/>
      <c r="K3">
        <v>206</v>
      </c>
    </row>
    <row r="4" spans="1:10" ht="1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0" ht="12">
      <c r="A5" s="3" t="s">
        <v>37</v>
      </c>
      <c r="B5" s="5"/>
      <c r="C5" s="5"/>
      <c r="D5" s="5"/>
      <c r="E5" s="3"/>
      <c r="F5" s="5"/>
      <c r="G5" s="5"/>
      <c r="H5" s="5"/>
      <c r="I5" s="5"/>
      <c r="J5" s="5"/>
    </row>
    <row r="7" spans="5:9" ht="12">
      <c r="E7" s="19">
        <f>ROUND(+'Central Supply'!D5,0)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31</v>
      </c>
      <c r="F8" s="2" t="s">
        <v>2</v>
      </c>
      <c r="G8" s="1" t="s">
        <v>31</v>
      </c>
      <c r="I8" s="2" t="s">
        <v>2</v>
      </c>
      <c r="J8" s="2"/>
      <c r="K8" s="2" t="s">
        <v>72</v>
      </c>
    </row>
    <row r="9" spans="1:11" ht="12">
      <c r="A9" s="2"/>
      <c r="B9" s="2" t="s">
        <v>47</v>
      </c>
      <c r="C9" s="2" t="s">
        <v>48</v>
      </c>
      <c r="D9" s="1" t="s">
        <v>32</v>
      </c>
      <c r="E9" s="1" t="s">
        <v>4</v>
      </c>
      <c r="F9" s="1" t="s">
        <v>4</v>
      </c>
      <c r="G9" s="1" t="s">
        <v>32</v>
      </c>
      <c r="H9" s="1" t="s">
        <v>4</v>
      </c>
      <c r="I9" s="1" t="s">
        <v>4</v>
      </c>
      <c r="J9" s="1"/>
      <c r="K9" s="2" t="s">
        <v>73</v>
      </c>
    </row>
    <row r="10" spans="2:11" ht="12">
      <c r="B10">
        <f>+'Central Supply'!A5</f>
        <v>1</v>
      </c>
      <c r="C10" t="str">
        <f>+'Central Supply'!B5</f>
        <v>SWEDISH HEALTH SERVICES</v>
      </c>
      <c r="D10" s="7">
        <f>ROUND(+'Central Supply'!E5*2080,0)</f>
        <v>135200</v>
      </c>
      <c r="E10" s="7">
        <f>ROUND(+'Central Supply'!V5,0)</f>
        <v>64206</v>
      </c>
      <c r="F10" s="8">
        <f>IF(D10=0,"",IF(E10=0,"",ROUND(D10/E10,2)))</f>
        <v>2.11</v>
      </c>
      <c r="G10" s="7">
        <f>ROUND(+'Central Supply'!E107*2080,0)</f>
        <v>145600</v>
      </c>
      <c r="H10" s="7">
        <f>ROUND(+'Central Supply'!V107,0)</f>
        <v>65434</v>
      </c>
      <c r="I10" s="8">
        <f>IF(G10=0,"",IF(H10=0,"",ROUND(G10/H10,2)))</f>
        <v>2.23</v>
      </c>
      <c r="J10" s="8"/>
      <c r="K10" s="9">
        <f>IF(D10=0,"",IF(E10=0,"",IF(G10=0,"",IF(H10=0,"",ROUND(I10/F10-1,4)))))</f>
        <v>0.0569</v>
      </c>
    </row>
    <row r="11" spans="2:11" ht="12">
      <c r="B11">
        <f>+'Central Supply'!A6</f>
        <v>3</v>
      </c>
      <c r="C11" t="str">
        <f>+'Central Supply'!B6</f>
        <v>SWEDISH MEDICAL CENTER CHERRY HILL</v>
      </c>
      <c r="D11" s="7">
        <f>ROUND(+'Central Supply'!E6*2080,0)</f>
        <v>27040</v>
      </c>
      <c r="E11" s="7">
        <f>ROUND(+'Central Supply'!V6,0)</f>
        <v>25431</v>
      </c>
      <c r="F11" s="8">
        <f aca="true" t="shared" si="0" ref="F11:F74">IF(D11=0,"",IF(E11=0,"",ROUND(D11/E11,2)))</f>
        <v>1.06</v>
      </c>
      <c r="G11" s="7">
        <f>ROUND(+'Central Supply'!E108*2080,0)</f>
        <v>27040</v>
      </c>
      <c r="H11" s="7">
        <f>ROUND(+'Central Supply'!V108,0)</f>
        <v>27098</v>
      </c>
      <c r="I11" s="8">
        <f aca="true" t="shared" si="1" ref="I11:I74">IF(G11=0,"",IF(H11=0,"",ROUND(G11/H11,2)))</f>
        <v>1</v>
      </c>
      <c r="J11" s="8"/>
      <c r="K11" s="9">
        <f aca="true" t="shared" si="2" ref="K11:K74">IF(D11=0,"",IF(E11=0,"",IF(G11=0,"",IF(H11=0,"",ROUND(I11/F11-1,4)))))</f>
        <v>-0.0566</v>
      </c>
    </row>
    <row r="12" spans="2:11" ht="12">
      <c r="B12">
        <f>+'Central Supply'!A7</f>
        <v>8</v>
      </c>
      <c r="C12" t="str">
        <f>+'Central Supply'!B7</f>
        <v>KLICKITAT VALLEY HOSPITAL</v>
      </c>
      <c r="D12" s="7">
        <f>ROUND(+'Central Supply'!E7*2080,0)</f>
        <v>0</v>
      </c>
      <c r="E12" s="7">
        <f>ROUND(+'Central Supply'!V7,0)</f>
        <v>1629</v>
      </c>
      <c r="F12" s="8">
        <f t="shared" si="0"/>
      </c>
      <c r="G12" s="7">
        <f>ROUND(+'Central Supply'!E109*2080,0)</f>
        <v>0</v>
      </c>
      <c r="H12" s="7">
        <f>ROUND(+'Central Supply'!V109,0)</f>
        <v>1645</v>
      </c>
      <c r="I12" s="8">
        <f t="shared" si="1"/>
      </c>
      <c r="J12" s="8"/>
      <c r="K12" s="9">
        <f t="shared" si="2"/>
      </c>
    </row>
    <row r="13" spans="2:11" ht="12">
      <c r="B13">
        <f>+'Central Supply'!A8</f>
        <v>10</v>
      </c>
      <c r="C13" t="str">
        <f>+'Central Supply'!B8</f>
        <v>VIRGINIA MASON MEDICAL CENTER</v>
      </c>
      <c r="D13" s="7">
        <f>ROUND(+'Central Supply'!E8*2080,0)</f>
        <v>194189</v>
      </c>
      <c r="E13" s="7">
        <f>ROUND(+'Central Supply'!V8,0)</f>
        <v>76904</v>
      </c>
      <c r="F13" s="8">
        <f t="shared" si="0"/>
        <v>2.53</v>
      </c>
      <c r="G13" s="7">
        <f>ROUND(+'Central Supply'!E110*2080,0)</f>
        <v>227032</v>
      </c>
      <c r="H13" s="7">
        <f>ROUND(+'Central Supply'!V110,0)</f>
        <v>79237</v>
      </c>
      <c r="I13" s="8">
        <f t="shared" si="1"/>
        <v>2.87</v>
      </c>
      <c r="J13" s="8"/>
      <c r="K13" s="9">
        <f t="shared" si="2"/>
        <v>0.1344</v>
      </c>
    </row>
    <row r="14" spans="2:11" ht="12">
      <c r="B14">
        <f>+'Central Supply'!A9</f>
        <v>14</v>
      </c>
      <c r="C14" t="str">
        <f>+'Central Supply'!B9</f>
        <v>SEATTLE CHILDRENS HOSPITAL</v>
      </c>
      <c r="D14" s="7">
        <f>ROUND(+'Central Supply'!E9*2080,0)</f>
        <v>96283</v>
      </c>
      <c r="E14" s="7">
        <f>ROUND(+'Central Supply'!V9,0)</f>
        <v>26512</v>
      </c>
      <c r="F14" s="8">
        <f t="shared" si="0"/>
        <v>3.63</v>
      </c>
      <c r="G14" s="7">
        <f>ROUND(+'Central Supply'!E111*2080,0)</f>
        <v>99694</v>
      </c>
      <c r="H14" s="7">
        <f>ROUND(+'Central Supply'!V111,0)</f>
        <v>28361</v>
      </c>
      <c r="I14" s="8">
        <f t="shared" si="1"/>
        <v>3.52</v>
      </c>
      <c r="J14" s="8"/>
      <c r="K14" s="9">
        <f t="shared" si="2"/>
        <v>-0.0303</v>
      </c>
    </row>
    <row r="15" spans="2:11" ht="12">
      <c r="B15">
        <f>+'Central Supply'!A10</f>
        <v>20</v>
      </c>
      <c r="C15" t="str">
        <f>+'Central Supply'!B10</f>
        <v>GROUP HEALTH CENTRAL</v>
      </c>
      <c r="D15" s="7">
        <f>ROUND(+'Central Supply'!E10*2080,0)</f>
        <v>0</v>
      </c>
      <c r="E15" s="7">
        <f>ROUND(+'Central Supply'!V10,0)</f>
        <v>1208</v>
      </c>
      <c r="F15" s="8">
        <f t="shared" si="0"/>
      </c>
      <c r="G15" s="7">
        <f>ROUND(+'Central Supply'!E112*2080,0)</f>
        <v>0</v>
      </c>
      <c r="H15" s="7">
        <f>ROUND(+'Central Supply'!V112,0)</f>
        <v>1122</v>
      </c>
      <c r="I15" s="8">
        <f t="shared" si="1"/>
      </c>
      <c r="J15" s="8"/>
      <c r="K15" s="9">
        <f t="shared" si="2"/>
      </c>
    </row>
    <row r="16" spans="2:11" ht="12">
      <c r="B16">
        <f>+'Central Supply'!A11</f>
        <v>21</v>
      </c>
      <c r="C16" t="str">
        <f>+'Central Supply'!B11</f>
        <v>NEWPORT COMMUNITY HOSPITAL</v>
      </c>
      <c r="D16" s="7">
        <f>ROUND(+'Central Supply'!E11*2080,0)</f>
        <v>4056</v>
      </c>
      <c r="E16" s="7">
        <f>ROUND(+'Central Supply'!V11,0)</f>
        <v>2926</v>
      </c>
      <c r="F16" s="8">
        <f t="shared" si="0"/>
        <v>1.39</v>
      </c>
      <c r="G16" s="7">
        <f>ROUND(+'Central Supply'!E113*2080,0)</f>
        <v>0</v>
      </c>
      <c r="H16" s="7">
        <f>ROUND(+'Central Supply'!V113,0)</f>
        <v>2664</v>
      </c>
      <c r="I16" s="8">
        <f t="shared" si="1"/>
      </c>
      <c r="J16" s="8"/>
      <c r="K16" s="9">
        <f t="shared" si="2"/>
      </c>
    </row>
    <row r="17" spans="2:11" ht="12">
      <c r="B17">
        <f>+'Central Supply'!A12</f>
        <v>22</v>
      </c>
      <c r="C17" t="str">
        <f>+'Central Supply'!B12</f>
        <v>LOURDES MEDICAL CENTER</v>
      </c>
      <c r="D17" s="7">
        <f>ROUND(+'Central Supply'!E12*2080,0)</f>
        <v>7946</v>
      </c>
      <c r="E17" s="7">
        <f>ROUND(+'Central Supply'!V12,0)</f>
        <v>4975</v>
      </c>
      <c r="F17" s="8">
        <f t="shared" si="0"/>
        <v>1.6</v>
      </c>
      <c r="G17" s="7">
        <f>ROUND(+'Central Supply'!E114*2080,0)</f>
        <v>8050</v>
      </c>
      <c r="H17" s="7">
        <f>ROUND(+'Central Supply'!V114,0)</f>
        <v>4807</v>
      </c>
      <c r="I17" s="8">
        <f t="shared" si="1"/>
        <v>1.67</v>
      </c>
      <c r="J17" s="8"/>
      <c r="K17" s="9">
        <f t="shared" si="2"/>
        <v>0.0438</v>
      </c>
    </row>
    <row r="18" spans="2:11" ht="12">
      <c r="B18">
        <f>+'Central Supply'!A13</f>
        <v>23</v>
      </c>
      <c r="C18" t="str">
        <f>+'Central Supply'!B13</f>
        <v>OKANOGAN-DOUGLAS DISTRICT HOSPITAL</v>
      </c>
      <c r="D18" s="7">
        <f>ROUND(+'Central Supply'!E13*2080,0)</f>
        <v>4326</v>
      </c>
      <c r="E18" s="7">
        <f>ROUND(+'Central Supply'!V13,0)</f>
        <v>1506</v>
      </c>
      <c r="F18" s="8">
        <f t="shared" si="0"/>
        <v>2.87</v>
      </c>
      <c r="G18" s="7">
        <f>ROUND(+'Central Supply'!E115*2080,0)</f>
        <v>4514</v>
      </c>
      <c r="H18" s="7">
        <f>ROUND(+'Central Supply'!V115,0)</f>
        <v>1454</v>
      </c>
      <c r="I18" s="8">
        <f t="shared" si="1"/>
        <v>3.1</v>
      </c>
      <c r="J18" s="8"/>
      <c r="K18" s="9">
        <f t="shared" si="2"/>
        <v>0.0801</v>
      </c>
    </row>
    <row r="19" spans="2:11" ht="12">
      <c r="B19">
        <f>+'Central Supply'!A14</f>
        <v>26</v>
      </c>
      <c r="C19" t="str">
        <f>+'Central Supply'!B14</f>
        <v>PEACEHEALTH SAINT JOHN MEDICAL CENTER</v>
      </c>
      <c r="D19" s="7">
        <f>ROUND(+'Central Supply'!E14*2080,0)</f>
        <v>42661</v>
      </c>
      <c r="E19" s="7">
        <f>ROUND(+'Central Supply'!V14,0)</f>
        <v>23290</v>
      </c>
      <c r="F19" s="8">
        <f t="shared" si="0"/>
        <v>1.83</v>
      </c>
      <c r="G19" s="7">
        <f>ROUND(+'Central Supply'!E116*2080,0)</f>
        <v>44304</v>
      </c>
      <c r="H19" s="7">
        <f>ROUND(+'Central Supply'!V116,0)</f>
        <v>24570</v>
      </c>
      <c r="I19" s="8">
        <f t="shared" si="1"/>
        <v>1.8</v>
      </c>
      <c r="J19" s="8"/>
      <c r="K19" s="9">
        <f t="shared" si="2"/>
        <v>-0.0164</v>
      </c>
    </row>
    <row r="20" spans="2:11" ht="12">
      <c r="B20">
        <f>+'Central Supply'!A15</f>
        <v>29</v>
      </c>
      <c r="C20" t="str">
        <f>+'Central Supply'!B15</f>
        <v>HARBORVIEW MEDICAL CENTER</v>
      </c>
      <c r="D20" s="7">
        <f>ROUND(+'Central Supply'!E15*2080,0)</f>
        <v>150966</v>
      </c>
      <c r="E20" s="7">
        <f>ROUND(+'Central Supply'!V15,0)</f>
        <v>43532</v>
      </c>
      <c r="F20" s="8">
        <f t="shared" si="0"/>
        <v>3.47</v>
      </c>
      <c r="G20" s="7">
        <f>ROUND(+'Central Supply'!E117*2080,0)</f>
        <v>171766</v>
      </c>
      <c r="H20" s="7">
        <f>ROUND(+'Central Supply'!V117,0)</f>
        <v>43020</v>
      </c>
      <c r="I20" s="8">
        <f t="shared" si="1"/>
        <v>3.99</v>
      </c>
      <c r="J20" s="8"/>
      <c r="K20" s="9">
        <f t="shared" si="2"/>
        <v>0.1499</v>
      </c>
    </row>
    <row r="21" spans="2:11" ht="12">
      <c r="B21">
        <f>+'Central Supply'!A16</f>
        <v>32</v>
      </c>
      <c r="C21" t="str">
        <f>+'Central Supply'!B16</f>
        <v>SAINT JOSEPH MEDICAL CENTER</v>
      </c>
      <c r="D21" s="7">
        <f>ROUND(+'Central Supply'!E16*2080,0)</f>
        <v>118560</v>
      </c>
      <c r="E21" s="7">
        <f>ROUND(+'Central Supply'!V16,0)</f>
        <v>46717</v>
      </c>
      <c r="F21" s="8">
        <f t="shared" si="0"/>
        <v>2.54</v>
      </c>
      <c r="G21" s="7">
        <f>ROUND(+'Central Supply'!E118*2080,0)</f>
        <v>120640</v>
      </c>
      <c r="H21" s="7">
        <f>ROUND(+'Central Supply'!V118,0)</f>
        <v>43072</v>
      </c>
      <c r="I21" s="8">
        <f t="shared" si="1"/>
        <v>2.8</v>
      </c>
      <c r="J21" s="8"/>
      <c r="K21" s="9">
        <f t="shared" si="2"/>
        <v>0.1024</v>
      </c>
    </row>
    <row r="22" spans="2:11" ht="12">
      <c r="B22">
        <f>+'Central Supply'!A17</f>
        <v>35</v>
      </c>
      <c r="C22" t="str">
        <f>+'Central Supply'!B17</f>
        <v>ENUMCLAW REGIONAL HOSPITAL</v>
      </c>
      <c r="D22" s="7">
        <f>ROUND(+'Central Supply'!E17*2080,0)</f>
        <v>4389</v>
      </c>
      <c r="E22" s="7">
        <f>ROUND(+'Central Supply'!V17,0)</f>
        <v>3584</v>
      </c>
      <c r="F22" s="8">
        <f t="shared" si="0"/>
        <v>1.22</v>
      </c>
      <c r="G22" s="7">
        <f>ROUND(+'Central Supply'!E119*2080,0)</f>
        <v>4493</v>
      </c>
      <c r="H22" s="7">
        <f>ROUND(+'Central Supply'!V119,0)</f>
        <v>3826</v>
      </c>
      <c r="I22" s="8">
        <f t="shared" si="1"/>
        <v>1.17</v>
      </c>
      <c r="J22" s="8"/>
      <c r="K22" s="9">
        <f t="shared" si="2"/>
        <v>-0.041</v>
      </c>
    </row>
    <row r="23" spans="2:11" ht="12">
      <c r="B23">
        <f>+'Central Supply'!A18</f>
        <v>37</v>
      </c>
      <c r="C23" t="str">
        <f>+'Central Supply'!B18</f>
        <v>DEACONESS MEDICAL CENTER</v>
      </c>
      <c r="D23" s="7">
        <f>ROUND(+'Central Supply'!E18*2080,0)</f>
        <v>47736</v>
      </c>
      <c r="E23" s="7">
        <f>ROUND(+'Central Supply'!V18,0)</f>
        <v>18891</v>
      </c>
      <c r="F23" s="8">
        <f t="shared" si="0"/>
        <v>2.53</v>
      </c>
      <c r="G23" s="7">
        <f>ROUND(+'Central Supply'!E120*2080,0)</f>
        <v>69264</v>
      </c>
      <c r="H23" s="7">
        <f>ROUND(+'Central Supply'!V120,0)</f>
        <v>24058</v>
      </c>
      <c r="I23" s="8">
        <f t="shared" si="1"/>
        <v>2.88</v>
      </c>
      <c r="J23" s="8"/>
      <c r="K23" s="9">
        <f t="shared" si="2"/>
        <v>0.1383</v>
      </c>
    </row>
    <row r="24" spans="2:11" ht="12">
      <c r="B24">
        <f>+'Central Supply'!A19</f>
        <v>38</v>
      </c>
      <c r="C24" t="str">
        <f>+'Central Supply'!B19</f>
        <v>OLYMPIC MEDICAL CENTER</v>
      </c>
      <c r="D24" s="7">
        <f>ROUND(+'Central Supply'!E19*2080,0)</f>
        <v>21632</v>
      </c>
      <c r="E24" s="7">
        <f>ROUND(+'Central Supply'!V19,0)</f>
        <v>13147</v>
      </c>
      <c r="F24" s="8">
        <f t="shared" si="0"/>
        <v>1.65</v>
      </c>
      <c r="G24" s="7">
        <f>ROUND(+'Central Supply'!E121*2080,0)</f>
        <v>22256</v>
      </c>
      <c r="H24" s="7">
        <f>ROUND(+'Central Supply'!V121,0)</f>
        <v>13521</v>
      </c>
      <c r="I24" s="8">
        <f t="shared" si="1"/>
        <v>1.65</v>
      </c>
      <c r="J24" s="8"/>
      <c r="K24" s="9">
        <f t="shared" si="2"/>
        <v>0</v>
      </c>
    </row>
    <row r="25" spans="2:11" ht="12">
      <c r="B25">
        <f>+'Central Supply'!A20</f>
        <v>39</v>
      </c>
      <c r="C25" t="str">
        <f>+'Central Supply'!B20</f>
        <v>KENNEWICK GENERAL HOSPITAL</v>
      </c>
      <c r="D25" s="7">
        <f>ROUND(+'Central Supply'!E20*2080,0)</f>
        <v>11648</v>
      </c>
      <c r="E25" s="7">
        <f>ROUND(+'Central Supply'!V20,0)</f>
        <v>11240</v>
      </c>
      <c r="F25" s="8">
        <f t="shared" si="0"/>
        <v>1.04</v>
      </c>
      <c r="G25" s="7">
        <f>ROUND(+'Central Supply'!E122*2080,0)</f>
        <v>11440</v>
      </c>
      <c r="H25" s="7">
        <f>ROUND(+'Central Supply'!V122,0)</f>
        <v>11618</v>
      </c>
      <c r="I25" s="8">
        <f t="shared" si="1"/>
        <v>0.98</v>
      </c>
      <c r="J25" s="8"/>
      <c r="K25" s="9">
        <f t="shared" si="2"/>
        <v>-0.0577</v>
      </c>
    </row>
    <row r="26" spans="2:11" ht="12">
      <c r="B26">
        <f>+'Central Supply'!A21</f>
        <v>43</v>
      </c>
      <c r="C26" t="str">
        <f>+'Central Supply'!B21</f>
        <v>WALLA WALLA GENERAL HOSPITAL</v>
      </c>
      <c r="D26" s="7">
        <f>ROUND(+'Central Supply'!E21*2080,0)</f>
        <v>8570</v>
      </c>
      <c r="E26" s="7">
        <f>ROUND(+'Central Supply'!V21,0)</f>
        <v>3984</v>
      </c>
      <c r="F26" s="8">
        <f t="shared" si="0"/>
        <v>2.15</v>
      </c>
      <c r="G26" s="7">
        <f>ROUND(+'Central Supply'!E123*2080,0)</f>
        <v>8133</v>
      </c>
      <c r="H26" s="7">
        <f>ROUND(+'Central Supply'!V123,0)</f>
        <v>4221</v>
      </c>
      <c r="I26" s="8">
        <f t="shared" si="1"/>
        <v>1.93</v>
      </c>
      <c r="J26" s="8"/>
      <c r="K26" s="9">
        <f t="shared" si="2"/>
        <v>-0.1023</v>
      </c>
    </row>
    <row r="27" spans="2:11" ht="12">
      <c r="B27">
        <f>+'Central Supply'!A22</f>
        <v>45</v>
      </c>
      <c r="C27" t="str">
        <f>+'Central Supply'!B22</f>
        <v>COLUMBIA BASIN HOSPITAL</v>
      </c>
      <c r="D27" s="7">
        <f>ROUND(+'Central Supply'!E22*2080,0)</f>
        <v>2309</v>
      </c>
      <c r="E27" s="7">
        <f>ROUND(+'Central Supply'!V22,0)</f>
        <v>1214</v>
      </c>
      <c r="F27" s="8">
        <f t="shared" si="0"/>
        <v>1.9</v>
      </c>
      <c r="G27" s="7">
        <f>ROUND(+'Central Supply'!E124*2080,0)</f>
        <v>2392</v>
      </c>
      <c r="H27" s="7">
        <f>ROUND(+'Central Supply'!V124,0)</f>
        <v>1212</v>
      </c>
      <c r="I27" s="8">
        <f t="shared" si="1"/>
        <v>1.97</v>
      </c>
      <c r="J27" s="8"/>
      <c r="K27" s="9">
        <f t="shared" si="2"/>
        <v>0.0368</v>
      </c>
    </row>
    <row r="28" spans="2:11" ht="12">
      <c r="B28">
        <f>+'Central Supply'!A23</f>
        <v>46</v>
      </c>
      <c r="C28" t="str">
        <f>+'Central Supply'!B23</f>
        <v>PROSSER MEMORIAL HOSPITAL</v>
      </c>
      <c r="D28" s="7">
        <f>ROUND(+'Central Supply'!E23*2080,0)</f>
        <v>0</v>
      </c>
      <c r="E28" s="7">
        <f>ROUND(+'Central Supply'!V23,0)</f>
        <v>2419</v>
      </c>
      <c r="F28" s="8">
        <f t="shared" si="0"/>
      </c>
      <c r="G28" s="7">
        <f>ROUND(+'Central Supply'!E125*2080,0)</f>
        <v>0</v>
      </c>
      <c r="H28" s="7">
        <f>ROUND(+'Central Supply'!V125,0)</f>
        <v>1940</v>
      </c>
      <c r="I28" s="8">
        <f t="shared" si="1"/>
      </c>
      <c r="J28" s="8"/>
      <c r="K28" s="9">
        <f t="shared" si="2"/>
      </c>
    </row>
    <row r="29" spans="2:11" ht="12">
      <c r="B29">
        <f>+'Central Supply'!A24</f>
        <v>50</v>
      </c>
      <c r="C29" t="str">
        <f>+'Central Supply'!B24</f>
        <v>PROVIDENCE SAINT MARY MEDICAL CENTER</v>
      </c>
      <c r="D29" s="7">
        <f>ROUND(+'Central Supply'!E24*2080,0)</f>
        <v>21674</v>
      </c>
      <c r="E29" s="7">
        <f>ROUND(+'Central Supply'!V24,0)</f>
        <v>13790</v>
      </c>
      <c r="F29" s="8">
        <f t="shared" si="0"/>
        <v>1.57</v>
      </c>
      <c r="G29" s="7">
        <f>ROUND(+'Central Supply'!E126*2080,0)</f>
        <v>21486</v>
      </c>
      <c r="H29" s="7">
        <f>ROUND(+'Central Supply'!V126,0)</f>
        <v>13198</v>
      </c>
      <c r="I29" s="8">
        <f t="shared" si="1"/>
        <v>1.63</v>
      </c>
      <c r="J29" s="8"/>
      <c r="K29" s="9">
        <f t="shared" si="2"/>
        <v>0.0382</v>
      </c>
    </row>
    <row r="30" spans="2:11" ht="12">
      <c r="B30">
        <f>+'Central Supply'!A25</f>
        <v>54</v>
      </c>
      <c r="C30" t="str">
        <f>+'Central Supply'!B25</f>
        <v>FORKS COMMUNITY HOSPITAL</v>
      </c>
      <c r="D30" s="7">
        <f>ROUND(+'Central Supply'!E25*2080,0)</f>
        <v>4701</v>
      </c>
      <c r="E30" s="7">
        <f>ROUND(+'Central Supply'!V25,0)</f>
        <v>2002</v>
      </c>
      <c r="F30" s="8">
        <f t="shared" si="0"/>
        <v>2.35</v>
      </c>
      <c r="G30" s="7">
        <f>ROUND(+'Central Supply'!E127*2080,0)</f>
        <v>4763</v>
      </c>
      <c r="H30" s="7">
        <f>ROUND(+'Central Supply'!V127,0)</f>
        <v>1817</v>
      </c>
      <c r="I30" s="8">
        <f t="shared" si="1"/>
        <v>2.62</v>
      </c>
      <c r="J30" s="8"/>
      <c r="K30" s="9">
        <f t="shared" si="2"/>
        <v>0.1149</v>
      </c>
    </row>
    <row r="31" spans="2:11" ht="12">
      <c r="B31">
        <f>+'Central Supply'!A26</f>
        <v>56</v>
      </c>
      <c r="C31" t="str">
        <f>+'Central Supply'!B26</f>
        <v>WILLAPA HARBOR HOSPITAL</v>
      </c>
      <c r="D31" s="7">
        <f>ROUND(+'Central Supply'!E26*2080,0)</f>
        <v>0</v>
      </c>
      <c r="E31" s="7">
        <f>ROUND(+'Central Supply'!V26,0)</f>
        <v>1630</v>
      </c>
      <c r="F31" s="8">
        <f t="shared" si="0"/>
      </c>
      <c r="G31" s="7">
        <f>ROUND(+'Central Supply'!E128*2080,0)</f>
        <v>0</v>
      </c>
      <c r="H31" s="7">
        <f>ROUND(+'Central Supply'!V128,0)</f>
        <v>1521</v>
      </c>
      <c r="I31" s="8">
        <f t="shared" si="1"/>
      </c>
      <c r="J31" s="8"/>
      <c r="K31" s="9">
        <f t="shared" si="2"/>
      </c>
    </row>
    <row r="32" spans="2:11" ht="12">
      <c r="B32">
        <f>+'Central Supply'!A27</f>
        <v>58</v>
      </c>
      <c r="C32" t="str">
        <f>+'Central Supply'!B27</f>
        <v>YAKIMA VALLEY MEMORIAL HOSPITAL</v>
      </c>
      <c r="D32" s="7">
        <f>ROUND(+'Central Supply'!E27*2080,0)</f>
        <v>32115</v>
      </c>
      <c r="E32" s="7">
        <f>ROUND(+'Central Supply'!V27,0)</f>
        <v>31658</v>
      </c>
      <c r="F32" s="8">
        <f t="shared" si="0"/>
        <v>1.01</v>
      </c>
      <c r="G32" s="7">
        <f>ROUND(+'Central Supply'!E129*2080,0)</f>
        <v>32261</v>
      </c>
      <c r="H32" s="7">
        <f>ROUND(+'Central Supply'!V129,0)</f>
        <v>33827</v>
      </c>
      <c r="I32" s="8">
        <f t="shared" si="1"/>
        <v>0.95</v>
      </c>
      <c r="J32" s="8"/>
      <c r="K32" s="9">
        <f t="shared" si="2"/>
        <v>-0.0594</v>
      </c>
    </row>
    <row r="33" spans="2:11" ht="12">
      <c r="B33">
        <f>+'Central Supply'!A28</f>
        <v>63</v>
      </c>
      <c r="C33" t="str">
        <f>+'Central Supply'!B28</f>
        <v>GRAYS HARBOR COMMUNITY HOSPITAL</v>
      </c>
      <c r="D33" s="7">
        <f>ROUND(+'Central Supply'!E28*2080,0)</f>
        <v>12085</v>
      </c>
      <c r="E33" s="7">
        <f>ROUND(+'Central Supply'!V28,0)</f>
        <v>11731</v>
      </c>
      <c r="F33" s="8">
        <f t="shared" si="0"/>
        <v>1.03</v>
      </c>
      <c r="G33" s="7">
        <f>ROUND(+'Central Supply'!E130*2080,0)</f>
        <v>12418</v>
      </c>
      <c r="H33" s="7">
        <f>ROUND(+'Central Supply'!V130,0)</f>
        <v>12132</v>
      </c>
      <c r="I33" s="8">
        <f t="shared" si="1"/>
        <v>1.02</v>
      </c>
      <c r="J33" s="8"/>
      <c r="K33" s="9">
        <f t="shared" si="2"/>
        <v>-0.0097</v>
      </c>
    </row>
    <row r="34" spans="2:11" ht="12">
      <c r="B34">
        <f>+'Central Supply'!A29</f>
        <v>78</v>
      </c>
      <c r="C34" t="str">
        <f>+'Central Supply'!B29</f>
        <v>SAMARITAN HOSPITAL</v>
      </c>
      <c r="D34" s="7">
        <f>ROUND(+'Central Supply'!E29*2080,0)</f>
        <v>9818</v>
      </c>
      <c r="E34" s="7">
        <f>ROUND(+'Central Supply'!V29,0)</f>
        <v>6208</v>
      </c>
      <c r="F34" s="8">
        <f t="shared" si="0"/>
        <v>1.58</v>
      </c>
      <c r="G34" s="7">
        <f>ROUND(+'Central Supply'!E131*2080,0)</f>
        <v>11024</v>
      </c>
      <c r="H34" s="7">
        <f>ROUND(+'Central Supply'!V131,0)</f>
        <v>6490</v>
      </c>
      <c r="I34" s="8">
        <f t="shared" si="1"/>
        <v>1.7</v>
      </c>
      <c r="J34" s="8"/>
      <c r="K34" s="9">
        <f t="shared" si="2"/>
        <v>0.0759</v>
      </c>
    </row>
    <row r="35" spans="2:11" ht="12">
      <c r="B35">
        <f>+'Central Supply'!A30</f>
        <v>79</v>
      </c>
      <c r="C35" t="str">
        <f>+'Central Supply'!B30</f>
        <v>OCEAN BEACH HOSPITAL</v>
      </c>
      <c r="D35" s="7">
        <f>ROUND(+'Central Supply'!E30*2080,0)</f>
        <v>0</v>
      </c>
      <c r="E35" s="7">
        <f>ROUND(+'Central Supply'!V30,0)</f>
        <v>1836</v>
      </c>
      <c r="F35" s="8">
        <f t="shared" si="0"/>
      </c>
      <c r="G35" s="7">
        <f>ROUND(+'Central Supply'!E132*2080,0)</f>
        <v>0</v>
      </c>
      <c r="H35" s="7">
        <f>ROUND(+'Central Supply'!V132,0)</f>
        <v>1549</v>
      </c>
      <c r="I35" s="8">
        <f t="shared" si="1"/>
      </c>
      <c r="J35" s="8"/>
      <c r="K35" s="9">
        <f t="shared" si="2"/>
      </c>
    </row>
    <row r="36" spans="2:11" ht="12">
      <c r="B36">
        <f>+'Central Supply'!A31</f>
        <v>80</v>
      </c>
      <c r="C36" t="str">
        <f>+'Central Supply'!B31</f>
        <v>ODESSA MEMORIAL HOSPITAL</v>
      </c>
      <c r="D36" s="7">
        <f>ROUND(+'Central Supply'!E31*2080,0)</f>
        <v>62</v>
      </c>
      <c r="E36" s="7">
        <f>ROUND(+'Central Supply'!V31,0)</f>
        <v>252</v>
      </c>
      <c r="F36" s="8">
        <f t="shared" si="0"/>
        <v>0.25</v>
      </c>
      <c r="G36" s="7">
        <f>ROUND(+'Central Supply'!E133*2080,0)</f>
        <v>21</v>
      </c>
      <c r="H36" s="7">
        <f>ROUND(+'Central Supply'!V133,0)</f>
        <v>237</v>
      </c>
      <c r="I36" s="8">
        <f t="shared" si="1"/>
        <v>0.09</v>
      </c>
      <c r="J36" s="8"/>
      <c r="K36" s="9">
        <f t="shared" si="2"/>
        <v>-0.64</v>
      </c>
    </row>
    <row r="37" spans="2:11" ht="12">
      <c r="B37">
        <f>+'Central Supply'!A32</f>
        <v>81</v>
      </c>
      <c r="C37" t="str">
        <f>+'Central Supply'!B32</f>
        <v>GOOD SAMARITAN HOSPITAL</v>
      </c>
      <c r="D37" s="7">
        <f>ROUND(+'Central Supply'!E32*2080,0)</f>
        <v>34112</v>
      </c>
      <c r="E37" s="7">
        <f>ROUND(+'Central Supply'!V32,0)</f>
        <v>22063</v>
      </c>
      <c r="F37" s="8">
        <f t="shared" si="0"/>
        <v>1.55</v>
      </c>
      <c r="G37" s="7">
        <f>ROUND(+'Central Supply'!E134*2080,0)</f>
        <v>33530</v>
      </c>
      <c r="H37" s="7">
        <f>ROUND(+'Central Supply'!V134,0)</f>
        <v>21554</v>
      </c>
      <c r="I37" s="8">
        <f t="shared" si="1"/>
        <v>1.56</v>
      </c>
      <c r="J37" s="8"/>
      <c r="K37" s="9">
        <f t="shared" si="2"/>
        <v>0.0065</v>
      </c>
    </row>
    <row r="38" spans="2:11" ht="12">
      <c r="B38">
        <f>+'Central Supply'!A33</f>
        <v>82</v>
      </c>
      <c r="C38" t="str">
        <f>+'Central Supply'!B33</f>
        <v>GARFIELD COUNTY MEMORIAL HOSPITAL</v>
      </c>
      <c r="D38" s="7">
        <f>ROUND(+'Central Supply'!E33*2080,0)</f>
        <v>978</v>
      </c>
      <c r="E38" s="7">
        <f>ROUND(+'Central Supply'!V33,0)</f>
        <v>224</v>
      </c>
      <c r="F38" s="8">
        <f t="shared" si="0"/>
        <v>4.37</v>
      </c>
      <c r="G38" s="7">
        <f>ROUND(+'Central Supply'!E135*2080,0)</f>
        <v>1082</v>
      </c>
      <c r="H38" s="7">
        <f>ROUND(+'Central Supply'!V135,0)</f>
        <v>509</v>
      </c>
      <c r="I38" s="8">
        <f t="shared" si="1"/>
        <v>2.13</v>
      </c>
      <c r="J38" s="8"/>
      <c r="K38" s="9">
        <f t="shared" si="2"/>
        <v>-0.5126</v>
      </c>
    </row>
    <row r="39" spans="2:11" ht="12">
      <c r="B39">
        <f>+'Central Supply'!A34</f>
        <v>84</v>
      </c>
      <c r="C39" t="str">
        <f>+'Central Supply'!B34</f>
        <v>PROVIDENCE REGIONAL MEDICAL CENTER EVERETT</v>
      </c>
      <c r="D39" s="7">
        <f>ROUND(+'Central Supply'!E34*2080,0)</f>
        <v>124758</v>
      </c>
      <c r="E39" s="7">
        <f>ROUND(+'Central Supply'!V34,0)</f>
        <v>47661</v>
      </c>
      <c r="F39" s="8">
        <f t="shared" si="0"/>
        <v>2.62</v>
      </c>
      <c r="G39" s="7">
        <f>ROUND(+'Central Supply'!E136*2080,0)</f>
        <v>114379</v>
      </c>
      <c r="H39" s="7">
        <f>ROUND(+'Central Supply'!V136,0)</f>
        <v>52314</v>
      </c>
      <c r="I39" s="8">
        <f t="shared" si="1"/>
        <v>2.19</v>
      </c>
      <c r="J39" s="8"/>
      <c r="K39" s="9">
        <f t="shared" si="2"/>
        <v>-0.1641</v>
      </c>
    </row>
    <row r="40" spans="2:11" ht="12">
      <c r="B40">
        <f>+'Central Supply'!A35</f>
        <v>85</v>
      </c>
      <c r="C40" t="str">
        <f>+'Central Supply'!B35</f>
        <v>JEFFERSON HEALTHCARE HOSPITAL</v>
      </c>
      <c r="D40" s="7">
        <f>ROUND(+'Central Supply'!E35*2080,0)</f>
        <v>2038</v>
      </c>
      <c r="E40" s="7">
        <f>ROUND(+'Central Supply'!V35,0)</f>
        <v>4378</v>
      </c>
      <c r="F40" s="8">
        <f t="shared" si="0"/>
        <v>0.47</v>
      </c>
      <c r="G40" s="7">
        <f>ROUND(+'Central Supply'!E137*2080,0)</f>
        <v>1955</v>
      </c>
      <c r="H40" s="7">
        <f>ROUND(+'Central Supply'!V137,0)</f>
        <v>4690</v>
      </c>
      <c r="I40" s="8">
        <f t="shared" si="1"/>
        <v>0.42</v>
      </c>
      <c r="J40" s="8"/>
      <c r="K40" s="9">
        <f t="shared" si="2"/>
        <v>-0.1064</v>
      </c>
    </row>
    <row r="41" spans="2:11" ht="12">
      <c r="B41">
        <f>+'Central Supply'!A36</f>
        <v>96</v>
      </c>
      <c r="C41" t="str">
        <f>+'Central Supply'!B36</f>
        <v>SKYLINE HOSPITAL</v>
      </c>
      <c r="D41" s="7">
        <f>ROUND(+'Central Supply'!E36*2080,0)</f>
        <v>0</v>
      </c>
      <c r="E41" s="7">
        <f>ROUND(+'Central Supply'!V36,0)</f>
        <v>1264</v>
      </c>
      <c r="F41" s="8">
        <f t="shared" si="0"/>
      </c>
      <c r="G41" s="7">
        <f>ROUND(+'Central Supply'!E138*2080,0)</f>
        <v>0</v>
      </c>
      <c r="H41" s="7">
        <f>ROUND(+'Central Supply'!V138,0)</f>
        <v>1369</v>
      </c>
      <c r="I41" s="8">
        <f t="shared" si="1"/>
      </c>
      <c r="J41" s="8"/>
      <c r="K41" s="9">
        <f t="shared" si="2"/>
      </c>
    </row>
    <row r="42" spans="2:11" ht="12">
      <c r="B42">
        <f>+'Central Supply'!A37</f>
        <v>102</v>
      </c>
      <c r="C42" t="str">
        <f>+'Central Supply'!B37</f>
        <v>YAKIMA REGIONAL MEDICAL AND CARDIAC CENTER</v>
      </c>
      <c r="D42" s="7">
        <f>ROUND(+'Central Supply'!E37*2080,0)</f>
        <v>20280</v>
      </c>
      <c r="E42" s="7">
        <f>ROUND(+'Central Supply'!V37,0)</f>
        <v>13168</v>
      </c>
      <c r="F42" s="8">
        <f t="shared" si="0"/>
        <v>1.54</v>
      </c>
      <c r="G42" s="7">
        <f>ROUND(+'Central Supply'!E139*2080,0)</f>
        <v>18741</v>
      </c>
      <c r="H42" s="7">
        <f>ROUND(+'Central Supply'!V139,0)</f>
        <v>12871</v>
      </c>
      <c r="I42" s="8">
        <f t="shared" si="1"/>
        <v>1.46</v>
      </c>
      <c r="J42" s="8"/>
      <c r="K42" s="9">
        <f t="shared" si="2"/>
        <v>-0.0519</v>
      </c>
    </row>
    <row r="43" spans="2:11" ht="12">
      <c r="B43">
        <f>+'Central Supply'!A38</f>
        <v>104</v>
      </c>
      <c r="C43" t="str">
        <f>+'Central Supply'!B38</f>
        <v>VALLEY GENERAL HOSPITAL</v>
      </c>
      <c r="D43" s="7">
        <f>ROUND(+'Central Supply'!E38*2080,0)</f>
        <v>9610</v>
      </c>
      <c r="E43" s="7">
        <f>ROUND(+'Central Supply'!V38,0)</f>
        <v>5790</v>
      </c>
      <c r="F43" s="8">
        <f t="shared" si="0"/>
        <v>1.66</v>
      </c>
      <c r="G43" s="7">
        <f>ROUND(+'Central Supply'!E140*2080,0)</f>
        <v>8902</v>
      </c>
      <c r="H43" s="7">
        <f>ROUND(+'Central Supply'!V140,0)</f>
        <v>5972</v>
      </c>
      <c r="I43" s="8">
        <f t="shared" si="1"/>
        <v>1.49</v>
      </c>
      <c r="J43" s="8"/>
      <c r="K43" s="9">
        <f t="shared" si="2"/>
        <v>-0.1024</v>
      </c>
    </row>
    <row r="44" spans="2:11" ht="12">
      <c r="B44">
        <f>+'Central Supply'!A39</f>
        <v>106</v>
      </c>
      <c r="C44" t="str">
        <f>+'Central Supply'!B39</f>
        <v>CASCADE VALLEY HOSPITAL</v>
      </c>
      <c r="D44" s="7">
        <f>ROUND(+'Central Supply'!E39*2080,0)</f>
        <v>8154</v>
      </c>
      <c r="E44" s="7">
        <f>ROUND(+'Central Supply'!V39,0)</f>
        <v>4926</v>
      </c>
      <c r="F44" s="8">
        <f t="shared" si="0"/>
        <v>1.66</v>
      </c>
      <c r="G44" s="7">
        <f>ROUND(+'Central Supply'!E141*2080,0)</f>
        <v>10379</v>
      </c>
      <c r="H44" s="7">
        <f>ROUND(+'Central Supply'!V141,0)</f>
        <v>4607</v>
      </c>
      <c r="I44" s="8">
        <f t="shared" si="1"/>
        <v>2.25</v>
      </c>
      <c r="J44" s="8"/>
      <c r="K44" s="9">
        <f t="shared" si="2"/>
        <v>0.3554</v>
      </c>
    </row>
    <row r="45" spans="2:11" ht="12">
      <c r="B45">
        <f>+'Central Supply'!A40</f>
        <v>107</v>
      </c>
      <c r="C45" t="str">
        <f>+'Central Supply'!B40</f>
        <v>NORTH VALLEY HOSPITAL</v>
      </c>
      <c r="D45" s="7">
        <f>ROUND(+'Central Supply'!E40*2080,0)</f>
        <v>1997</v>
      </c>
      <c r="E45" s="7">
        <f>ROUND(+'Central Supply'!V40,0)</f>
        <v>2275</v>
      </c>
      <c r="F45" s="8">
        <f t="shared" si="0"/>
        <v>0.88</v>
      </c>
      <c r="G45" s="7">
        <f>ROUND(+'Central Supply'!E142*2080,0)</f>
        <v>1768</v>
      </c>
      <c r="H45" s="7">
        <f>ROUND(+'Central Supply'!V142,0)</f>
        <v>2016</v>
      </c>
      <c r="I45" s="8">
        <f t="shared" si="1"/>
        <v>0.88</v>
      </c>
      <c r="J45" s="8"/>
      <c r="K45" s="9">
        <f t="shared" si="2"/>
        <v>0</v>
      </c>
    </row>
    <row r="46" spans="2:11" ht="12">
      <c r="B46">
        <f>+'Central Supply'!A41</f>
        <v>108</v>
      </c>
      <c r="C46" t="str">
        <f>+'Central Supply'!B41</f>
        <v>TRI-STATE MEMORIAL HOSPITAL</v>
      </c>
      <c r="D46" s="7">
        <f>ROUND(+'Central Supply'!E41*2080,0)</f>
        <v>8154</v>
      </c>
      <c r="E46" s="7">
        <f>ROUND(+'Central Supply'!V41,0)</f>
        <v>5384</v>
      </c>
      <c r="F46" s="8">
        <f t="shared" si="0"/>
        <v>1.51</v>
      </c>
      <c r="G46" s="7">
        <f>ROUND(+'Central Supply'!E143*2080,0)</f>
        <v>0</v>
      </c>
      <c r="H46" s="7">
        <f>ROUND(+'Central Supply'!V143,0)</f>
        <v>0</v>
      </c>
      <c r="I46" s="8">
        <f t="shared" si="1"/>
      </c>
      <c r="J46" s="8"/>
      <c r="K46" s="9">
        <f t="shared" si="2"/>
      </c>
    </row>
    <row r="47" spans="2:11" ht="12">
      <c r="B47">
        <f>+'Central Supply'!A42</f>
        <v>111</v>
      </c>
      <c r="C47" t="str">
        <f>+'Central Supply'!B42</f>
        <v>EAST ADAMS RURAL HOSPITAL</v>
      </c>
      <c r="D47" s="7">
        <f>ROUND(+'Central Supply'!E42*2080,0)</f>
        <v>478</v>
      </c>
      <c r="E47" s="7">
        <f>ROUND(+'Central Supply'!V42,0)</f>
        <v>521</v>
      </c>
      <c r="F47" s="8">
        <f t="shared" si="0"/>
        <v>0.92</v>
      </c>
      <c r="G47" s="7">
        <f>ROUND(+'Central Supply'!E144*2080,0)</f>
        <v>83</v>
      </c>
      <c r="H47" s="7">
        <f>ROUND(+'Central Supply'!V144,0)</f>
        <v>588</v>
      </c>
      <c r="I47" s="8">
        <f t="shared" si="1"/>
        <v>0.14</v>
      </c>
      <c r="J47" s="8"/>
      <c r="K47" s="9">
        <f t="shared" si="2"/>
        <v>-0.8478</v>
      </c>
    </row>
    <row r="48" spans="2:11" ht="12">
      <c r="B48">
        <f>+'Central Supply'!A43</f>
        <v>125</v>
      </c>
      <c r="C48" t="str">
        <f>+'Central Supply'!B43</f>
        <v>OTHELLO COMMUNITY HOSPITAL</v>
      </c>
      <c r="D48" s="7">
        <f>ROUND(+'Central Supply'!E43*2080,0)</f>
        <v>3723</v>
      </c>
      <c r="E48" s="7">
        <f>ROUND(+'Central Supply'!V43,0)</f>
        <v>1899</v>
      </c>
      <c r="F48" s="8">
        <f t="shared" si="0"/>
        <v>1.96</v>
      </c>
      <c r="G48" s="7">
        <f>ROUND(+'Central Supply'!E145*2080,0)</f>
        <v>3245</v>
      </c>
      <c r="H48" s="7">
        <f>ROUND(+'Central Supply'!V145,0)</f>
        <v>1895</v>
      </c>
      <c r="I48" s="8">
        <f t="shared" si="1"/>
        <v>1.71</v>
      </c>
      <c r="J48" s="8"/>
      <c r="K48" s="9">
        <f t="shared" si="2"/>
        <v>-0.1276</v>
      </c>
    </row>
    <row r="49" spans="2:11" ht="12">
      <c r="B49">
        <f>+'Central Supply'!A44</f>
        <v>126</v>
      </c>
      <c r="C49" t="str">
        <f>+'Central Supply'!B44</f>
        <v>HIGHLINE MEDICAL CENTER</v>
      </c>
      <c r="D49" s="7">
        <f>ROUND(+'Central Supply'!E44*2080,0)</f>
        <v>19282</v>
      </c>
      <c r="E49" s="7">
        <f>ROUND(+'Central Supply'!V44,0)</f>
        <v>20908</v>
      </c>
      <c r="F49" s="8">
        <f t="shared" si="0"/>
        <v>0.92</v>
      </c>
      <c r="G49" s="7">
        <f>ROUND(+'Central Supply'!E146*2080,0)</f>
        <v>15891</v>
      </c>
      <c r="H49" s="7">
        <f>ROUND(+'Central Supply'!V146,0)</f>
        <v>21534</v>
      </c>
      <c r="I49" s="8">
        <f t="shared" si="1"/>
        <v>0.74</v>
      </c>
      <c r="J49" s="8"/>
      <c r="K49" s="9">
        <f t="shared" si="2"/>
        <v>-0.1957</v>
      </c>
    </row>
    <row r="50" spans="2:11" ht="12">
      <c r="B50">
        <f>+'Central Supply'!A45</f>
        <v>128</v>
      </c>
      <c r="C50" t="str">
        <f>+'Central Supply'!B45</f>
        <v>UNIVERSITY OF WASHINGTON MEDICAL CENTER</v>
      </c>
      <c r="D50" s="7">
        <f>ROUND(+'Central Supply'!E45*2080,0)</f>
        <v>157768</v>
      </c>
      <c r="E50" s="7">
        <f>ROUND(+'Central Supply'!V45,0)</f>
        <v>48016</v>
      </c>
      <c r="F50" s="8">
        <f t="shared" si="0"/>
        <v>3.29</v>
      </c>
      <c r="G50" s="7">
        <f>ROUND(+'Central Supply'!E147*2080,0)</f>
        <v>147472</v>
      </c>
      <c r="H50" s="7">
        <f>ROUND(+'Central Supply'!V147,0)</f>
        <v>48950</v>
      </c>
      <c r="I50" s="8">
        <f t="shared" si="1"/>
        <v>3.01</v>
      </c>
      <c r="J50" s="8"/>
      <c r="K50" s="9">
        <f t="shared" si="2"/>
        <v>-0.0851</v>
      </c>
    </row>
    <row r="51" spans="2:11" ht="12">
      <c r="B51">
        <f>+'Central Supply'!A46</f>
        <v>129</v>
      </c>
      <c r="C51" t="str">
        <f>+'Central Supply'!B46</f>
        <v>QUINCY VALLEY MEDICAL CENTER</v>
      </c>
      <c r="D51" s="7">
        <f>ROUND(+'Central Supply'!E46*2080,0)</f>
        <v>416</v>
      </c>
      <c r="E51" s="7">
        <f>ROUND(+'Central Supply'!V46,0)</f>
        <v>501</v>
      </c>
      <c r="F51" s="8">
        <f t="shared" si="0"/>
        <v>0.83</v>
      </c>
      <c r="G51" s="7">
        <f>ROUND(+'Central Supply'!E148*2080,0)</f>
        <v>541</v>
      </c>
      <c r="H51" s="7">
        <f>ROUND(+'Central Supply'!V148,0)</f>
        <v>591</v>
      </c>
      <c r="I51" s="8">
        <f t="shared" si="1"/>
        <v>0.92</v>
      </c>
      <c r="J51" s="8"/>
      <c r="K51" s="9">
        <f t="shared" si="2"/>
        <v>0.1084</v>
      </c>
    </row>
    <row r="52" spans="2:11" ht="12">
      <c r="B52">
        <f>+'Central Supply'!A47</f>
        <v>130</v>
      </c>
      <c r="C52" t="str">
        <f>+'Central Supply'!B47</f>
        <v>NORTHWEST HOSPITAL &amp; MEDICAL CENTER</v>
      </c>
      <c r="D52" s="7">
        <f>ROUND(+'Central Supply'!E47*2080,0)</f>
        <v>34944</v>
      </c>
      <c r="E52" s="7">
        <f>ROUND(+'Central Supply'!V47,0)</f>
        <v>23626</v>
      </c>
      <c r="F52" s="8">
        <f t="shared" si="0"/>
        <v>1.48</v>
      </c>
      <c r="G52" s="7">
        <f>ROUND(+'Central Supply'!E149*2080,0)</f>
        <v>37898</v>
      </c>
      <c r="H52" s="7">
        <f>ROUND(+'Central Supply'!V149,0)</f>
        <v>24107</v>
      </c>
      <c r="I52" s="8">
        <f t="shared" si="1"/>
        <v>1.57</v>
      </c>
      <c r="J52" s="8"/>
      <c r="K52" s="9">
        <f t="shared" si="2"/>
        <v>0.0608</v>
      </c>
    </row>
    <row r="53" spans="2:11" ht="12">
      <c r="B53">
        <f>+'Central Supply'!A48</f>
        <v>131</v>
      </c>
      <c r="C53" t="str">
        <f>+'Central Supply'!B48</f>
        <v>OVERLAKE HOSPITAL MEDICAL CENTER</v>
      </c>
      <c r="D53" s="7">
        <f>ROUND(+'Central Supply'!E48*2080,0)</f>
        <v>91624</v>
      </c>
      <c r="E53" s="7">
        <f>ROUND(+'Central Supply'!V48,0)</f>
        <v>36964</v>
      </c>
      <c r="F53" s="8">
        <f t="shared" si="0"/>
        <v>2.48</v>
      </c>
      <c r="G53" s="7">
        <f>ROUND(+'Central Supply'!E150*2080,0)</f>
        <v>111363</v>
      </c>
      <c r="H53" s="7">
        <f>ROUND(+'Central Supply'!V150,0)</f>
        <v>40193</v>
      </c>
      <c r="I53" s="8">
        <f t="shared" si="1"/>
        <v>2.77</v>
      </c>
      <c r="J53" s="8"/>
      <c r="K53" s="9">
        <f t="shared" si="2"/>
        <v>0.1169</v>
      </c>
    </row>
    <row r="54" spans="2:11" ht="12">
      <c r="B54">
        <f>+'Central Supply'!A49</f>
        <v>132</v>
      </c>
      <c r="C54" t="str">
        <f>+'Central Supply'!B49</f>
        <v>SAINT CLARE HOSPITAL</v>
      </c>
      <c r="D54" s="7">
        <f>ROUND(+'Central Supply'!E49*2080,0)</f>
        <v>29765</v>
      </c>
      <c r="E54" s="7">
        <f>ROUND(+'Central Supply'!V49,0)</f>
        <v>11965</v>
      </c>
      <c r="F54" s="8">
        <f t="shared" si="0"/>
        <v>2.49</v>
      </c>
      <c r="G54" s="7">
        <f>ROUND(+'Central Supply'!E151*2080,0)</f>
        <v>31658</v>
      </c>
      <c r="H54" s="7">
        <f>ROUND(+'Central Supply'!V151,0)</f>
        <v>12684</v>
      </c>
      <c r="I54" s="8">
        <f t="shared" si="1"/>
        <v>2.5</v>
      </c>
      <c r="J54" s="8"/>
      <c r="K54" s="9">
        <f t="shared" si="2"/>
        <v>0.004</v>
      </c>
    </row>
    <row r="55" spans="2:11" ht="12">
      <c r="B55">
        <f>+'Central Supply'!A50</f>
        <v>134</v>
      </c>
      <c r="C55" t="str">
        <f>+'Central Supply'!B50</f>
        <v>ISLAND HOSPITAL</v>
      </c>
      <c r="D55" s="7">
        <f>ROUND(+'Central Supply'!E50*2080,0)</f>
        <v>9381</v>
      </c>
      <c r="E55" s="7">
        <f>ROUND(+'Central Supply'!V50,0)</f>
        <v>7752</v>
      </c>
      <c r="F55" s="8">
        <f t="shared" si="0"/>
        <v>1.21</v>
      </c>
      <c r="G55" s="7">
        <f>ROUND(+'Central Supply'!E152*2080,0)</f>
        <v>8258</v>
      </c>
      <c r="H55" s="7">
        <f>ROUND(+'Central Supply'!V152,0)</f>
        <v>8079</v>
      </c>
      <c r="I55" s="8">
        <f t="shared" si="1"/>
        <v>1.02</v>
      </c>
      <c r="J55" s="8"/>
      <c r="K55" s="9">
        <f t="shared" si="2"/>
        <v>-0.157</v>
      </c>
    </row>
    <row r="56" spans="2:11" ht="12">
      <c r="B56">
        <f>+'Central Supply'!A51</f>
        <v>137</v>
      </c>
      <c r="C56" t="str">
        <f>+'Central Supply'!B51</f>
        <v>LINCOLN HOSPITAL</v>
      </c>
      <c r="D56" s="7">
        <f>ROUND(+'Central Supply'!E51*2080,0)</f>
        <v>3806</v>
      </c>
      <c r="E56" s="7">
        <f>ROUND(+'Central Supply'!V51,0)</f>
        <v>289</v>
      </c>
      <c r="F56" s="8">
        <f t="shared" si="0"/>
        <v>13.17</v>
      </c>
      <c r="G56" s="7">
        <f>ROUND(+'Central Supply'!E153*2080,0)</f>
        <v>3765</v>
      </c>
      <c r="H56" s="7">
        <f>ROUND(+'Central Supply'!V153,0)</f>
        <v>1252</v>
      </c>
      <c r="I56" s="8">
        <f t="shared" si="1"/>
        <v>3.01</v>
      </c>
      <c r="J56" s="8"/>
      <c r="K56" s="9">
        <f t="shared" si="2"/>
        <v>-0.7715</v>
      </c>
    </row>
    <row r="57" spans="2:11" ht="12">
      <c r="B57">
        <f>+'Central Supply'!A52</f>
        <v>138</v>
      </c>
      <c r="C57" t="str">
        <f>+'Central Supply'!B52</f>
        <v>SWEDISH EDMONDS</v>
      </c>
      <c r="D57" s="7">
        <f>ROUND(+'Central Supply'!E52*2080,0)</f>
        <v>22610</v>
      </c>
      <c r="E57" s="7">
        <f>ROUND(+'Central Supply'!V52,0)</f>
        <v>15861</v>
      </c>
      <c r="F57" s="8">
        <f t="shared" si="0"/>
        <v>1.43</v>
      </c>
      <c r="G57" s="7">
        <f>ROUND(+'Central Supply'!E154*2080,0)</f>
        <v>20904</v>
      </c>
      <c r="H57" s="7">
        <f>ROUND(+'Central Supply'!V154,0)</f>
        <v>15975</v>
      </c>
      <c r="I57" s="8">
        <f t="shared" si="1"/>
        <v>1.31</v>
      </c>
      <c r="J57" s="8"/>
      <c r="K57" s="9">
        <f t="shared" si="2"/>
        <v>-0.0839</v>
      </c>
    </row>
    <row r="58" spans="2:11" ht="12">
      <c r="B58">
        <f>+'Central Supply'!A53</f>
        <v>139</v>
      </c>
      <c r="C58" t="str">
        <f>+'Central Supply'!B53</f>
        <v>PROVIDENCE HOLY FAMILY HOSPITAL</v>
      </c>
      <c r="D58" s="7">
        <f>ROUND(+'Central Supply'!E53*2080,0)</f>
        <v>45552</v>
      </c>
      <c r="E58" s="7">
        <f>ROUND(+'Central Supply'!V53,0)</f>
        <v>21255</v>
      </c>
      <c r="F58" s="8">
        <f t="shared" si="0"/>
        <v>2.14</v>
      </c>
      <c r="G58" s="7">
        <f>ROUND(+'Central Supply'!E155*2080,0)</f>
        <v>47528</v>
      </c>
      <c r="H58" s="7">
        <f>ROUND(+'Central Supply'!V155,0)</f>
        <v>22355</v>
      </c>
      <c r="I58" s="8">
        <f t="shared" si="1"/>
        <v>2.13</v>
      </c>
      <c r="J58" s="8"/>
      <c r="K58" s="9">
        <f t="shared" si="2"/>
        <v>-0.0047</v>
      </c>
    </row>
    <row r="59" spans="2:11" ht="12">
      <c r="B59">
        <f>+'Central Supply'!A54</f>
        <v>140</v>
      </c>
      <c r="C59" t="str">
        <f>+'Central Supply'!B54</f>
        <v>KITTITAS VALLEY HOSPITAL</v>
      </c>
      <c r="D59" s="7">
        <f>ROUND(+'Central Supply'!E54*2080,0)</f>
        <v>4722</v>
      </c>
      <c r="E59" s="7">
        <f>ROUND(+'Central Supply'!V54,0)</f>
        <v>4055</v>
      </c>
      <c r="F59" s="8">
        <f t="shared" si="0"/>
        <v>1.16</v>
      </c>
      <c r="G59" s="7">
        <f>ROUND(+'Central Supply'!E156*2080,0)</f>
        <v>4680</v>
      </c>
      <c r="H59" s="7">
        <f>ROUND(+'Central Supply'!V156,0)</f>
        <v>4400</v>
      </c>
      <c r="I59" s="8">
        <f t="shared" si="1"/>
        <v>1.06</v>
      </c>
      <c r="J59" s="8"/>
      <c r="K59" s="9">
        <f t="shared" si="2"/>
        <v>-0.0862</v>
      </c>
    </row>
    <row r="60" spans="2:11" ht="12">
      <c r="B60">
        <f>+'Central Supply'!A55</f>
        <v>141</v>
      </c>
      <c r="C60" t="str">
        <f>+'Central Supply'!B55</f>
        <v>DAYTON GENERAL HOSPITAL</v>
      </c>
      <c r="D60" s="7">
        <f>ROUND(+'Central Supply'!E55*2080,0)</f>
        <v>0</v>
      </c>
      <c r="E60" s="7">
        <f>ROUND(+'Central Supply'!V55,0)</f>
        <v>494</v>
      </c>
      <c r="F60" s="8">
        <f t="shared" si="0"/>
      </c>
      <c r="G60" s="7">
        <f>ROUND(+'Central Supply'!E157*2080,0)</f>
        <v>0</v>
      </c>
      <c r="H60" s="7">
        <f>ROUND(+'Central Supply'!V157,0)</f>
        <v>0</v>
      </c>
      <c r="I60" s="8">
        <f t="shared" si="1"/>
      </c>
      <c r="J60" s="8"/>
      <c r="K60" s="9">
        <f t="shared" si="2"/>
      </c>
    </row>
    <row r="61" spans="2:11" ht="12">
      <c r="B61">
        <f>+'Central Supply'!A56</f>
        <v>142</v>
      </c>
      <c r="C61" t="str">
        <f>+'Central Supply'!B56</f>
        <v>HARRISON MEDICAL CENTER</v>
      </c>
      <c r="D61" s="7">
        <f>ROUND(+'Central Supply'!E56*2080,0)</f>
        <v>32240</v>
      </c>
      <c r="E61" s="7">
        <f>ROUND(+'Central Supply'!V56,0)</f>
        <v>28659</v>
      </c>
      <c r="F61" s="8">
        <f t="shared" si="0"/>
        <v>1.12</v>
      </c>
      <c r="G61" s="7">
        <f>ROUND(+'Central Supply'!E158*2080,0)</f>
        <v>40518</v>
      </c>
      <c r="H61" s="7">
        <f>ROUND(+'Central Supply'!V158,0)</f>
        <v>28694</v>
      </c>
      <c r="I61" s="8">
        <f t="shared" si="1"/>
        <v>1.41</v>
      </c>
      <c r="J61" s="8"/>
      <c r="K61" s="9">
        <f t="shared" si="2"/>
        <v>0.2589</v>
      </c>
    </row>
    <row r="62" spans="2:11" ht="12">
      <c r="B62">
        <f>+'Central Supply'!A57</f>
        <v>145</v>
      </c>
      <c r="C62" t="str">
        <f>+'Central Supply'!B57</f>
        <v>PEACEHEALTH SAINT JOSEPH HOSPITAL</v>
      </c>
      <c r="D62" s="7">
        <f>ROUND(+'Central Supply'!E57*2080,0)</f>
        <v>67683</v>
      </c>
      <c r="E62" s="7">
        <f>ROUND(+'Central Supply'!V57,0)</f>
        <v>30005</v>
      </c>
      <c r="F62" s="8">
        <f t="shared" si="0"/>
        <v>2.26</v>
      </c>
      <c r="G62" s="7">
        <f>ROUND(+'Central Supply'!E159*2080,0)</f>
        <v>65125</v>
      </c>
      <c r="H62" s="7">
        <f>ROUND(+'Central Supply'!V159,0)</f>
        <v>32043</v>
      </c>
      <c r="I62" s="8">
        <f t="shared" si="1"/>
        <v>2.03</v>
      </c>
      <c r="J62" s="8"/>
      <c r="K62" s="9">
        <f t="shared" si="2"/>
        <v>-0.1018</v>
      </c>
    </row>
    <row r="63" spans="2:11" ht="12">
      <c r="B63">
        <f>+'Central Supply'!A58</f>
        <v>147</v>
      </c>
      <c r="C63" t="str">
        <f>+'Central Supply'!B58</f>
        <v>MID VALLEY HOSPITAL</v>
      </c>
      <c r="D63" s="7">
        <f>ROUND(+'Central Supply'!E58*2080,0)</f>
        <v>4139</v>
      </c>
      <c r="E63" s="7">
        <f>ROUND(+'Central Supply'!V58,0)</f>
        <v>3063</v>
      </c>
      <c r="F63" s="8">
        <f t="shared" si="0"/>
        <v>1.35</v>
      </c>
      <c r="G63" s="7">
        <f>ROUND(+'Central Supply'!E160*2080,0)</f>
        <v>4118</v>
      </c>
      <c r="H63" s="7">
        <f>ROUND(+'Central Supply'!V160,0)</f>
        <v>3023</v>
      </c>
      <c r="I63" s="8">
        <f t="shared" si="1"/>
        <v>1.36</v>
      </c>
      <c r="J63" s="8"/>
      <c r="K63" s="9">
        <f t="shared" si="2"/>
        <v>0.0074</v>
      </c>
    </row>
    <row r="64" spans="2:11" ht="12">
      <c r="B64">
        <f>+'Central Supply'!A59</f>
        <v>148</v>
      </c>
      <c r="C64" t="str">
        <f>+'Central Supply'!B59</f>
        <v>KINDRED HOSPITAL - SEATTLE</v>
      </c>
      <c r="D64" s="7">
        <f>ROUND(+'Central Supply'!E59*2080,0)</f>
        <v>0</v>
      </c>
      <c r="E64" s="7">
        <f>ROUND(+'Central Supply'!V59,0)</f>
        <v>897</v>
      </c>
      <c r="F64" s="8">
        <f t="shared" si="0"/>
      </c>
      <c r="G64" s="7">
        <f>ROUND(+'Central Supply'!E161*2080,0)</f>
        <v>0</v>
      </c>
      <c r="H64" s="7">
        <f>ROUND(+'Central Supply'!V161,0)</f>
        <v>937</v>
      </c>
      <c r="I64" s="8">
        <f t="shared" si="1"/>
      </c>
      <c r="J64" s="8"/>
      <c r="K64" s="9">
        <f t="shared" si="2"/>
      </c>
    </row>
    <row r="65" spans="2:11" ht="12">
      <c r="B65">
        <f>+'Central Supply'!A60</f>
        <v>150</v>
      </c>
      <c r="C65" t="str">
        <f>+'Central Supply'!B60</f>
        <v>COULEE COMMUNITY HOSPITAL</v>
      </c>
      <c r="D65" s="7">
        <f>ROUND(+'Central Supply'!E60*2080,0)</f>
        <v>2330</v>
      </c>
      <c r="E65" s="7">
        <f>ROUND(+'Central Supply'!V60,0)</f>
        <v>1330</v>
      </c>
      <c r="F65" s="8">
        <f t="shared" si="0"/>
        <v>1.75</v>
      </c>
      <c r="G65" s="7">
        <f>ROUND(+'Central Supply'!E162*2080,0)</f>
        <v>2142</v>
      </c>
      <c r="H65" s="7">
        <f>ROUND(+'Central Supply'!V162,0)</f>
        <v>2219</v>
      </c>
      <c r="I65" s="8">
        <f t="shared" si="1"/>
        <v>0.97</v>
      </c>
      <c r="J65" s="8"/>
      <c r="K65" s="9">
        <f t="shared" si="2"/>
        <v>-0.4457</v>
      </c>
    </row>
    <row r="66" spans="2:11" ht="12">
      <c r="B66">
        <f>+'Central Supply'!A61</f>
        <v>152</v>
      </c>
      <c r="C66" t="str">
        <f>+'Central Supply'!B61</f>
        <v>MASON GENERAL HOSPITAL</v>
      </c>
      <c r="D66" s="7">
        <f>ROUND(+'Central Supply'!E61*2080,0)</f>
        <v>0</v>
      </c>
      <c r="E66" s="7">
        <f>ROUND(+'Central Supply'!V61,0)</f>
        <v>4449</v>
      </c>
      <c r="F66" s="8">
        <f t="shared" si="0"/>
      </c>
      <c r="G66" s="7">
        <f>ROUND(+'Central Supply'!E163*2080,0)</f>
        <v>0</v>
      </c>
      <c r="H66" s="7">
        <f>ROUND(+'Central Supply'!V163,0)</f>
        <v>4267</v>
      </c>
      <c r="I66" s="8">
        <f t="shared" si="1"/>
      </c>
      <c r="J66" s="8"/>
      <c r="K66" s="9">
        <f t="shared" si="2"/>
      </c>
    </row>
    <row r="67" spans="2:11" ht="12">
      <c r="B67">
        <f>+'Central Supply'!A62</f>
        <v>153</v>
      </c>
      <c r="C67" t="str">
        <f>+'Central Supply'!B62</f>
        <v>WHITMAN HOSPITAL AND MEDICAL CENTER</v>
      </c>
      <c r="D67" s="7">
        <f>ROUND(+'Central Supply'!E62*2080,0)</f>
        <v>2309</v>
      </c>
      <c r="E67" s="7">
        <f>ROUND(+'Central Supply'!V62,0)</f>
        <v>1717</v>
      </c>
      <c r="F67" s="8">
        <f t="shared" si="0"/>
        <v>1.34</v>
      </c>
      <c r="G67" s="7">
        <f>ROUND(+'Central Supply'!E164*2080,0)</f>
        <v>2142</v>
      </c>
      <c r="H67" s="7">
        <f>ROUND(+'Central Supply'!V164,0)</f>
        <v>1813</v>
      </c>
      <c r="I67" s="8">
        <f t="shared" si="1"/>
        <v>1.18</v>
      </c>
      <c r="J67" s="8"/>
      <c r="K67" s="9">
        <f t="shared" si="2"/>
        <v>-0.1194</v>
      </c>
    </row>
    <row r="68" spans="2:11" ht="12">
      <c r="B68">
        <f>+'Central Supply'!A63</f>
        <v>155</v>
      </c>
      <c r="C68" t="str">
        <f>+'Central Supply'!B63</f>
        <v>VALLEY MEDICAL CENTER</v>
      </c>
      <c r="D68" s="7">
        <f>ROUND(+'Central Supply'!E63*2080,0)</f>
        <v>37211</v>
      </c>
      <c r="E68" s="7">
        <f>ROUND(+'Central Supply'!V63,0)</f>
        <v>34477</v>
      </c>
      <c r="F68" s="8">
        <f t="shared" si="0"/>
        <v>1.08</v>
      </c>
      <c r="G68" s="7">
        <f>ROUND(+'Central Supply'!E165*2080,0)</f>
        <v>36400</v>
      </c>
      <c r="H68" s="7">
        <f>ROUND(+'Central Supply'!V165,0)</f>
        <v>34729</v>
      </c>
      <c r="I68" s="8">
        <f t="shared" si="1"/>
        <v>1.05</v>
      </c>
      <c r="J68" s="8"/>
      <c r="K68" s="9">
        <f t="shared" si="2"/>
        <v>-0.0278</v>
      </c>
    </row>
    <row r="69" spans="2:11" ht="12">
      <c r="B69">
        <f>+'Central Supply'!A64</f>
        <v>156</v>
      </c>
      <c r="C69" t="str">
        <f>+'Central Supply'!B64</f>
        <v>WHIDBEY GENERAL HOSPITAL</v>
      </c>
      <c r="D69" s="7">
        <f>ROUND(+'Central Supply'!E64*2080,0)</f>
        <v>8986</v>
      </c>
      <c r="E69" s="7">
        <f>ROUND(+'Central Supply'!V64,0)</f>
        <v>7230</v>
      </c>
      <c r="F69" s="8">
        <f t="shared" si="0"/>
        <v>1.24</v>
      </c>
      <c r="G69" s="7">
        <f>ROUND(+'Central Supply'!E166*2080,0)</f>
        <v>7675</v>
      </c>
      <c r="H69" s="7">
        <f>ROUND(+'Central Supply'!V166,0)</f>
        <v>6463</v>
      </c>
      <c r="I69" s="8">
        <f t="shared" si="1"/>
        <v>1.19</v>
      </c>
      <c r="J69" s="8"/>
      <c r="K69" s="9">
        <f t="shared" si="2"/>
        <v>-0.0403</v>
      </c>
    </row>
    <row r="70" spans="2:11" ht="12">
      <c r="B70">
        <f>+'Central Supply'!A65</f>
        <v>157</v>
      </c>
      <c r="C70" t="str">
        <f>+'Central Supply'!B65</f>
        <v>SAINT LUKES REHABILIATION INSTITUTE</v>
      </c>
      <c r="D70" s="7">
        <f>ROUND(+'Central Supply'!E65*2080,0)</f>
        <v>3786</v>
      </c>
      <c r="E70" s="7">
        <f>ROUND(+'Central Supply'!V65,0)</f>
        <v>2799</v>
      </c>
      <c r="F70" s="8">
        <f t="shared" si="0"/>
        <v>1.35</v>
      </c>
      <c r="G70" s="7">
        <f>ROUND(+'Central Supply'!E167*2080,0)</f>
        <v>3744</v>
      </c>
      <c r="H70" s="7">
        <f>ROUND(+'Central Supply'!V167,0)</f>
        <v>2947</v>
      </c>
      <c r="I70" s="8">
        <f t="shared" si="1"/>
        <v>1.27</v>
      </c>
      <c r="J70" s="8"/>
      <c r="K70" s="9">
        <f t="shared" si="2"/>
        <v>-0.0593</v>
      </c>
    </row>
    <row r="71" spans="2:11" ht="12">
      <c r="B71">
        <f>+'Central Supply'!A66</f>
        <v>158</v>
      </c>
      <c r="C71" t="str">
        <f>+'Central Supply'!B66</f>
        <v>CASCADE MEDICAL CENTER</v>
      </c>
      <c r="D71" s="7">
        <f>ROUND(+'Central Supply'!E66*2080,0)</f>
        <v>1768</v>
      </c>
      <c r="E71" s="7">
        <f>ROUND(+'Central Supply'!V66,0)</f>
        <v>1358</v>
      </c>
      <c r="F71" s="8">
        <f t="shared" si="0"/>
        <v>1.3</v>
      </c>
      <c r="G71" s="7">
        <f>ROUND(+'Central Supply'!E168*2080,0)</f>
        <v>1602</v>
      </c>
      <c r="H71" s="7">
        <f>ROUND(+'Central Supply'!V168,0)</f>
        <v>614</v>
      </c>
      <c r="I71" s="8">
        <f t="shared" si="1"/>
        <v>2.61</v>
      </c>
      <c r="J71" s="8"/>
      <c r="K71" s="9">
        <f t="shared" si="2"/>
        <v>1.0077</v>
      </c>
    </row>
    <row r="72" spans="2:11" ht="12">
      <c r="B72">
        <f>+'Central Supply'!A67</f>
        <v>159</v>
      </c>
      <c r="C72" t="str">
        <f>+'Central Supply'!B67</f>
        <v>PROVIDENCE SAINT PETER HOSPITAL</v>
      </c>
      <c r="D72" s="7">
        <f>ROUND(+'Central Supply'!E67*2080,0)</f>
        <v>79040</v>
      </c>
      <c r="E72" s="7">
        <f>ROUND(+'Central Supply'!V67,0)</f>
        <v>33572</v>
      </c>
      <c r="F72" s="8">
        <f t="shared" si="0"/>
        <v>2.35</v>
      </c>
      <c r="G72" s="7">
        <f>ROUND(+'Central Supply'!E169*2080,0)</f>
        <v>89440</v>
      </c>
      <c r="H72" s="7">
        <f>ROUND(+'Central Supply'!V169,0)</f>
        <v>34768</v>
      </c>
      <c r="I72" s="8">
        <f t="shared" si="1"/>
        <v>2.57</v>
      </c>
      <c r="J72" s="8"/>
      <c r="K72" s="9">
        <f t="shared" si="2"/>
        <v>0.0936</v>
      </c>
    </row>
    <row r="73" spans="2:11" ht="12">
      <c r="B73">
        <f>+'Central Supply'!A68</f>
        <v>161</v>
      </c>
      <c r="C73" t="str">
        <f>+'Central Supply'!B68</f>
        <v>KADLEC REGIONAL MEDICAL CENTER</v>
      </c>
      <c r="D73" s="7">
        <f>ROUND(+'Central Supply'!E68*2080,0)</f>
        <v>9506</v>
      </c>
      <c r="E73" s="7">
        <f>ROUND(+'Central Supply'!V68,0)</f>
        <v>27113</v>
      </c>
      <c r="F73" s="8">
        <f t="shared" si="0"/>
        <v>0.35</v>
      </c>
      <c r="G73" s="7">
        <f>ROUND(+'Central Supply'!E170*2080,0)</f>
        <v>728</v>
      </c>
      <c r="H73" s="7">
        <f>ROUND(+'Central Supply'!V170,0)</f>
        <v>28692</v>
      </c>
      <c r="I73" s="8">
        <f t="shared" si="1"/>
        <v>0.03</v>
      </c>
      <c r="J73" s="8"/>
      <c r="K73" s="9">
        <f t="shared" si="2"/>
        <v>-0.9143</v>
      </c>
    </row>
    <row r="74" spans="2:11" ht="12">
      <c r="B74">
        <f>+'Central Supply'!A69</f>
        <v>162</v>
      </c>
      <c r="C74" t="str">
        <f>+'Central Supply'!B69</f>
        <v>PROVIDENCE SACRED HEART MEDICAL CENTER</v>
      </c>
      <c r="D74" s="7">
        <f>ROUND(+'Central Supply'!E69*2080,0)</f>
        <v>199680</v>
      </c>
      <c r="E74" s="7">
        <f>ROUND(+'Central Supply'!V69,0)</f>
        <v>59724</v>
      </c>
      <c r="F74" s="8">
        <f t="shared" si="0"/>
        <v>3.34</v>
      </c>
      <c r="G74" s="7">
        <f>ROUND(+'Central Supply'!E171*2080,0)</f>
        <v>166046</v>
      </c>
      <c r="H74" s="7">
        <f>ROUND(+'Central Supply'!V171,0)</f>
        <v>64334</v>
      </c>
      <c r="I74" s="8">
        <f t="shared" si="1"/>
        <v>2.58</v>
      </c>
      <c r="J74" s="8"/>
      <c r="K74" s="9">
        <f t="shared" si="2"/>
        <v>-0.2275</v>
      </c>
    </row>
    <row r="75" spans="2:11" ht="12">
      <c r="B75">
        <f>+'Central Supply'!A70</f>
        <v>164</v>
      </c>
      <c r="C75" t="str">
        <f>+'Central Supply'!B70</f>
        <v>EVERGREEN HOSPITAL MEDICAL CENTER</v>
      </c>
      <c r="D75" s="7">
        <f>ROUND(+'Central Supply'!E70*2080,0)</f>
        <v>40893</v>
      </c>
      <c r="E75" s="7">
        <f>ROUND(+'Central Supply'!V70,0)</f>
        <v>31048</v>
      </c>
      <c r="F75" s="8">
        <f aca="true" t="shared" si="3" ref="F75:F106">IF(D75=0,"",IF(E75=0,"",ROUND(D75/E75,2)))</f>
        <v>1.32</v>
      </c>
      <c r="G75" s="7">
        <f>ROUND(+'Central Supply'!E172*2080,0)</f>
        <v>44054</v>
      </c>
      <c r="H75" s="7">
        <f>ROUND(+'Central Supply'!V172,0)</f>
        <v>31549</v>
      </c>
      <c r="I75" s="8">
        <f aca="true" t="shared" si="4" ref="I75:I106">IF(G75=0,"",IF(H75=0,"",ROUND(G75/H75,2)))</f>
        <v>1.4</v>
      </c>
      <c r="J75" s="8"/>
      <c r="K75" s="9">
        <f aca="true" t="shared" si="5" ref="K75:K106">IF(D75=0,"",IF(E75=0,"",IF(G75=0,"",IF(H75=0,"",ROUND(I75/F75-1,4)))))</f>
        <v>0.0606</v>
      </c>
    </row>
    <row r="76" spans="2:11" ht="12">
      <c r="B76">
        <f>+'Central Supply'!A71</f>
        <v>165</v>
      </c>
      <c r="C76" t="str">
        <f>+'Central Supply'!B71</f>
        <v>LAKE CHELAN COMMUNITY HOSPITAL</v>
      </c>
      <c r="D76" s="7">
        <f>ROUND(+'Central Supply'!E71*2080,0)</f>
        <v>7800</v>
      </c>
      <c r="E76" s="7">
        <f>ROUND(+'Central Supply'!V71,0)</f>
        <v>1459</v>
      </c>
      <c r="F76" s="8">
        <f t="shared" si="3"/>
        <v>5.35</v>
      </c>
      <c r="G76" s="7">
        <f>ROUND(+'Central Supply'!E173*2080,0)</f>
        <v>8736</v>
      </c>
      <c r="H76" s="7">
        <f>ROUND(+'Central Supply'!V173,0)</f>
        <v>1701</v>
      </c>
      <c r="I76" s="8">
        <f t="shared" si="4"/>
        <v>5.14</v>
      </c>
      <c r="J76" s="8"/>
      <c r="K76" s="9">
        <f t="shared" si="5"/>
        <v>-0.0393</v>
      </c>
    </row>
    <row r="77" spans="2:11" ht="12">
      <c r="B77">
        <f>+'Central Supply'!A72</f>
        <v>167</v>
      </c>
      <c r="C77" t="str">
        <f>+'Central Supply'!B72</f>
        <v>FERRY COUNTY MEMORIAL HOSPITAL</v>
      </c>
      <c r="D77" s="7">
        <f>ROUND(+'Central Supply'!E72*2080,0)</f>
        <v>3370</v>
      </c>
      <c r="E77" s="7">
        <f>ROUND(+'Central Supply'!V72,0)</f>
        <v>560</v>
      </c>
      <c r="F77" s="8">
        <f t="shared" si="3"/>
        <v>6.02</v>
      </c>
      <c r="G77" s="7">
        <f>ROUND(+'Central Supply'!E174*2080,0)</f>
        <v>3037</v>
      </c>
      <c r="H77" s="7">
        <f>ROUND(+'Central Supply'!V174,0)</f>
        <v>595</v>
      </c>
      <c r="I77" s="8">
        <f t="shared" si="4"/>
        <v>5.1</v>
      </c>
      <c r="J77" s="8"/>
      <c r="K77" s="9">
        <f t="shared" si="5"/>
        <v>-0.1528</v>
      </c>
    </row>
    <row r="78" spans="2:11" ht="12">
      <c r="B78">
        <f>+'Central Supply'!A73</f>
        <v>168</v>
      </c>
      <c r="C78" t="str">
        <f>+'Central Supply'!B73</f>
        <v>CENTRAL WASHINGTON HOSPITAL</v>
      </c>
      <c r="D78" s="7">
        <f>ROUND(+'Central Supply'!E73*2080,0)</f>
        <v>33821</v>
      </c>
      <c r="E78" s="7">
        <f>ROUND(+'Central Supply'!V73,0)</f>
        <v>18831</v>
      </c>
      <c r="F78" s="8">
        <f t="shared" si="3"/>
        <v>1.8</v>
      </c>
      <c r="G78" s="7">
        <f>ROUND(+'Central Supply'!E175*2080,0)</f>
        <v>34237</v>
      </c>
      <c r="H78" s="7">
        <f>ROUND(+'Central Supply'!V175,0)</f>
        <v>17915</v>
      </c>
      <c r="I78" s="8">
        <f t="shared" si="4"/>
        <v>1.91</v>
      </c>
      <c r="J78" s="8"/>
      <c r="K78" s="9">
        <f t="shared" si="5"/>
        <v>0.0611</v>
      </c>
    </row>
    <row r="79" spans="2:11" ht="12">
      <c r="B79">
        <f>+'Central Supply'!A74</f>
        <v>169</v>
      </c>
      <c r="C79" t="str">
        <f>+'Central Supply'!B74</f>
        <v>GROUP HEALTH EASTSIDE</v>
      </c>
      <c r="D79" s="7">
        <f>ROUND(+'Central Supply'!E74*2080,0)</f>
        <v>0</v>
      </c>
      <c r="E79" s="7">
        <f>ROUND(+'Central Supply'!V74,0)</f>
        <v>1590</v>
      </c>
      <c r="F79" s="8">
        <f t="shared" si="3"/>
      </c>
      <c r="G79" s="7">
        <f>ROUND(+'Central Supply'!E176*2080,0)</f>
        <v>0</v>
      </c>
      <c r="H79" s="7">
        <f>ROUND(+'Central Supply'!V176,0)</f>
        <v>0</v>
      </c>
      <c r="I79" s="8">
        <f t="shared" si="4"/>
      </c>
      <c r="J79" s="8"/>
      <c r="K79" s="9">
        <f t="shared" si="5"/>
      </c>
    </row>
    <row r="80" spans="2:11" ht="12">
      <c r="B80">
        <f>+'Central Supply'!A75</f>
        <v>170</v>
      </c>
      <c r="C80" t="str">
        <f>+'Central Supply'!B75</f>
        <v>SOUTHWEST WASHINGTON MEDICAL CENTER</v>
      </c>
      <c r="D80" s="7">
        <f>ROUND(+'Central Supply'!E75*2080,0)</f>
        <v>69410</v>
      </c>
      <c r="E80" s="7">
        <f>ROUND(+'Central Supply'!V75,0)</f>
        <v>44834</v>
      </c>
      <c r="F80" s="8">
        <f t="shared" si="3"/>
        <v>1.55</v>
      </c>
      <c r="G80" s="7">
        <f>ROUND(+'Central Supply'!E177*2080,0)</f>
        <v>69826</v>
      </c>
      <c r="H80" s="7">
        <f>ROUND(+'Central Supply'!V177,0)</f>
        <v>49418</v>
      </c>
      <c r="I80" s="8">
        <f t="shared" si="4"/>
        <v>1.41</v>
      </c>
      <c r="J80" s="8"/>
      <c r="K80" s="9">
        <f t="shared" si="5"/>
        <v>-0.0903</v>
      </c>
    </row>
    <row r="81" spans="2:11" ht="12">
      <c r="B81">
        <f>+'Central Supply'!A76</f>
        <v>172</v>
      </c>
      <c r="C81" t="str">
        <f>+'Central Supply'!B76</f>
        <v>PULLMAN REGIONAL HOSPITAL</v>
      </c>
      <c r="D81" s="7">
        <f>ROUND(+'Central Supply'!E76*2080,0)</f>
        <v>0</v>
      </c>
      <c r="E81" s="7">
        <f>ROUND(+'Central Supply'!V76,0)</f>
        <v>3616</v>
      </c>
      <c r="F81" s="8">
        <f t="shared" si="3"/>
      </c>
      <c r="G81" s="7">
        <f>ROUND(+'Central Supply'!E178*2080,0)</f>
        <v>0</v>
      </c>
      <c r="H81" s="7">
        <f>ROUND(+'Central Supply'!V178,0)</f>
        <v>3480</v>
      </c>
      <c r="I81" s="8">
        <f t="shared" si="4"/>
      </c>
      <c r="J81" s="8"/>
      <c r="K81" s="9">
        <f t="shared" si="5"/>
      </c>
    </row>
    <row r="82" spans="2:11" ht="12">
      <c r="B82">
        <f>+'Central Supply'!A77</f>
        <v>173</v>
      </c>
      <c r="C82" t="str">
        <f>+'Central Supply'!B77</f>
        <v>MORTON GENERAL HOSPITAL</v>
      </c>
      <c r="D82" s="7">
        <f>ROUND(+'Central Supply'!E77*2080,0)</f>
        <v>1310</v>
      </c>
      <c r="E82" s="7">
        <f>ROUND(+'Central Supply'!V77,0)</f>
        <v>1442</v>
      </c>
      <c r="F82" s="8">
        <f t="shared" si="3"/>
        <v>0.91</v>
      </c>
      <c r="G82" s="7">
        <f>ROUND(+'Central Supply'!E179*2080,0)</f>
        <v>749</v>
      </c>
      <c r="H82" s="7">
        <f>ROUND(+'Central Supply'!V179,0)</f>
        <v>1566</v>
      </c>
      <c r="I82" s="8">
        <f t="shared" si="4"/>
        <v>0.48</v>
      </c>
      <c r="J82" s="8"/>
      <c r="K82" s="9">
        <f t="shared" si="5"/>
        <v>-0.4725</v>
      </c>
    </row>
    <row r="83" spans="2:11" ht="12">
      <c r="B83">
        <f>+'Central Supply'!A78</f>
        <v>175</v>
      </c>
      <c r="C83" t="str">
        <f>+'Central Supply'!B78</f>
        <v>MARY BRIDGE CHILDRENS HEALTH CENTER</v>
      </c>
      <c r="D83" s="7">
        <f>ROUND(+'Central Supply'!E78*2080,0)</f>
        <v>0</v>
      </c>
      <c r="E83" s="7">
        <f>ROUND(+'Central Supply'!V78,0)</f>
        <v>9049</v>
      </c>
      <c r="F83" s="8">
        <f t="shared" si="3"/>
      </c>
      <c r="G83" s="7">
        <f>ROUND(+'Central Supply'!E180*2080,0)</f>
        <v>0</v>
      </c>
      <c r="H83" s="7">
        <f>ROUND(+'Central Supply'!V180,0)</f>
        <v>8663</v>
      </c>
      <c r="I83" s="8">
        <f t="shared" si="4"/>
      </c>
      <c r="J83" s="8"/>
      <c r="K83" s="9">
        <f t="shared" si="5"/>
      </c>
    </row>
    <row r="84" spans="2:11" ht="12">
      <c r="B84">
        <f>+'Central Supply'!A79</f>
        <v>176</v>
      </c>
      <c r="C84" t="str">
        <f>+'Central Supply'!B79</f>
        <v>TACOMA GENERAL ALLENMORE HOSPITAL</v>
      </c>
      <c r="D84" s="7">
        <f>ROUND(+'Central Supply'!E79*2080,0)</f>
        <v>85342</v>
      </c>
      <c r="E84" s="7">
        <f>ROUND(+'Central Supply'!V79,0)</f>
        <v>44461</v>
      </c>
      <c r="F84" s="8">
        <f t="shared" si="3"/>
        <v>1.92</v>
      </c>
      <c r="G84" s="7">
        <f>ROUND(+'Central Supply'!E181*2080,0)</f>
        <v>92477</v>
      </c>
      <c r="H84" s="7">
        <f>ROUND(+'Central Supply'!V181,0)</f>
        <v>43169</v>
      </c>
      <c r="I84" s="8">
        <f t="shared" si="4"/>
        <v>2.14</v>
      </c>
      <c r="J84" s="8"/>
      <c r="K84" s="9">
        <f t="shared" si="5"/>
        <v>0.1146</v>
      </c>
    </row>
    <row r="85" spans="2:11" ht="12">
      <c r="B85">
        <f>+'Central Supply'!A80</f>
        <v>178</v>
      </c>
      <c r="C85" t="str">
        <f>+'Central Supply'!B80</f>
        <v>DEER PARK HOSPITAL</v>
      </c>
      <c r="D85" s="7">
        <f>ROUND(+'Central Supply'!E80*2080,0)</f>
        <v>0</v>
      </c>
      <c r="E85" s="7">
        <f>ROUND(+'Central Supply'!V80,0)</f>
        <v>77</v>
      </c>
      <c r="F85" s="8">
        <f t="shared" si="3"/>
      </c>
      <c r="G85" s="7">
        <f>ROUND(+'Central Supply'!E182*2080,0)</f>
        <v>0</v>
      </c>
      <c r="H85" s="7">
        <f>ROUND(+'Central Supply'!V182,0)</f>
        <v>0</v>
      </c>
      <c r="I85" s="8">
        <f t="shared" si="4"/>
      </c>
      <c r="J85" s="8"/>
      <c r="K85" s="9">
        <f t="shared" si="5"/>
      </c>
    </row>
    <row r="86" spans="2:11" ht="12">
      <c r="B86">
        <f>+'Central Supply'!A81</f>
        <v>180</v>
      </c>
      <c r="C86" t="str">
        <f>+'Central Supply'!B81</f>
        <v>VALLEY HOSPITAL AND MEDICAL CENTER</v>
      </c>
      <c r="D86" s="7">
        <f>ROUND(+'Central Supply'!E81*2080,0)</f>
        <v>8653</v>
      </c>
      <c r="E86" s="7">
        <f>ROUND(+'Central Supply'!V81,0)</f>
        <v>6682</v>
      </c>
      <c r="F86" s="8">
        <f t="shared" si="3"/>
        <v>1.29</v>
      </c>
      <c r="G86" s="7">
        <f>ROUND(+'Central Supply'!E183*2080,0)</f>
        <v>8258</v>
      </c>
      <c r="H86" s="7">
        <f>ROUND(+'Central Supply'!V183,0)</f>
        <v>9834</v>
      </c>
      <c r="I86" s="8">
        <f t="shared" si="4"/>
        <v>0.84</v>
      </c>
      <c r="J86" s="8"/>
      <c r="K86" s="9">
        <f t="shared" si="5"/>
        <v>-0.3488</v>
      </c>
    </row>
    <row r="87" spans="2:11" ht="12">
      <c r="B87">
        <f>+'Central Supply'!A82</f>
        <v>183</v>
      </c>
      <c r="C87" t="str">
        <f>+'Central Supply'!B82</f>
        <v>AUBURN REGIONAL MEDICAL CENTER</v>
      </c>
      <c r="D87" s="7">
        <f>ROUND(+'Central Supply'!E82*2080,0)</f>
        <v>14581</v>
      </c>
      <c r="E87" s="7">
        <f>ROUND(+'Central Supply'!V82,0)</f>
        <v>13816</v>
      </c>
      <c r="F87" s="8">
        <f t="shared" si="3"/>
        <v>1.06</v>
      </c>
      <c r="G87" s="7">
        <f>ROUND(+'Central Supply'!E184*2080,0)</f>
        <v>14019</v>
      </c>
      <c r="H87" s="7">
        <f>ROUND(+'Central Supply'!V184,0)</f>
        <v>12971</v>
      </c>
      <c r="I87" s="8">
        <f t="shared" si="4"/>
        <v>1.08</v>
      </c>
      <c r="J87" s="8"/>
      <c r="K87" s="9">
        <f t="shared" si="5"/>
        <v>0.0189</v>
      </c>
    </row>
    <row r="88" spans="2:11" ht="12">
      <c r="B88">
        <f>+'Central Supply'!A83</f>
        <v>186</v>
      </c>
      <c r="C88" t="str">
        <f>+'Central Supply'!B83</f>
        <v>MARK REED HOSPITAL</v>
      </c>
      <c r="D88" s="7">
        <f>ROUND(+'Central Supply'!E83*2080,0)</f>
        <v>291</v>
      </c>
      <c r="E88" s="7">
        <f>ROUND(+'Central Supply'!V83,0)</f>
        <v>1135</v>
      </c>
      <c r="F88" s="8">
        <f t="shared" si="3"/>
        <v>0.26</v>
      </c>
      <c r="G88" s="7">
        <f>ROUND(+'Central Supply'!E185*2080,0)</f>
        <v>0</v>
      </c>
      <c r="H88" s="7">
        <f>ROUND(+'Central Supply'!V185,0)</f>
        <v>669</v>
      </c>
      <c r="I88" s="8">
        <f t="shared" si="4"/>
      </c>
      <c r="J88" s="8"/>
      <c r="K88" s="9">
        <f t="shared" si="5"/>
      </c>
    </row>
    <row r="89" spans="2:11" ht="12">
      <c r="B89">
        <f>+'Central Supply'!A84</f>
        <v>191</v>
      </c>
      <c r="C89" t="str">
        <f>+'Central Supply'!B84</f>
        <v>PROVIDENCE CENTRALIA HOSPITAL</v>
      </c>
      <c r="D89" s="7">
        <f>ROUND(+'Central Supply'!E84*2080,0)</f>
        <v>16203</v>
      </c>
      <c r="E89" s="7">
        <f>ROUND(+'Central Supply'!V84,0)</f>
        <v>11160</v>
      </c>
      <c r="F89" s="8">
        <f t="shared" si="3"/>
        <v>1.45</v>
      </c>
      <c r="G89" s="7">
        <f>ROUND(+'Central Supply'!E186*2080,0)</f>
        <v>27019</v>
      </c>
      <c r="H89" s="7">
        <f>ROUND(+'Central Supply'!V186,0)</f>
        <v>10112</v>
      </c>
      <c r="I89" s="8">
        <f t="shared" si="4"/>
        <v>2.67</v>
      </c>
      <c r="J89" s="8"/>
      <c r="K89" s="9">
        <f t="shared" si="5"/>
        <v>0.8414</v>
      </c>
    </row>
    <row r="90" spans="2:11" ht="12">
      <c r="B90">
        <f>+'Central Supply'!A85</f>
        <v>193</v>
      </c>
      <c r="C90" t="str">
        <f>+'Central Supply'!B85</f>
        <v>PROVIDENCE MOUNT CARMEL HOSPITAL</v>
      </c>
      <c r="D90" s="7">
        <f>ROUND(+'Central Supply'!E85*2080,0)</f>
        <v>2226</v>
      </c>
      <c r="E90" s="7">
        <f>ROUND(+'Central Supply'!V85,0)</f>
        <v>3267</v>
      </c>
      <c r="F90" s="8">
        <f t="shared" si="3"/>
        <v>0.68</v>
      </c>
      <c r="G90" s="7">
        <f>ROUND(+'Central Supply'!E187*2080,0)</f>
        <v>7509</v>
      </c>
      <c r="H90" s="7">
        <f>ROUND(+'Central Supply'!V187,0)</f>
        <v>3245</v>
      </c>
      <c r="I90" s="8">
        <f t="shared" si="4"/>
        <v>2.31</v>
      </c>
      <c r="J90" s="8"/>
      <c r="K90" s="9">
        <f t="shared" si="5"/>
        <v>2.3971</v>
      </c>
    </row>
    <row r="91" spans="2:11" ht="12">
      <c r="B91">
        <f>+'Central Supply'!A86</f>
        <v>194</v>
      </c>
      <c r="C91" t="str">
        <f>+'Central Supply'!B86</f>
        <v>PROVIDENCE SAINT JOSEPHS HOSPITAL</v>
      </c>
      <c r="D91" s="7">
        <f>ROUND(+'Central Supply'!E86*2080,0)</f>
        <v>2704</v>
      </c>
      <c r="E91" s="7">
        <f>ROUND(+'Central Supply'!V86,0)</f>
        <v>1530</v>
      </c>
      <c r="F91" s="8">
        <f t="shared" si="3"/>
        <v>1.77</v>
      </c>
      <c r="G91" s="7">
        <f>ROUND(+'Central Supply'!E188*2080,0)</f>
        <v>5824</v>
      </c>
      <c r="H91" s="7">
        <f>ROUND(+'Central Supply'!V188,0)</f>
        <v>1130</v>
      </c>
      <c r="I91" s="8">
        <f t="shared" si="4"/>
        <v>5.15</v>
      </c>
      <c r="J91" s="8"/>
      <c r="K91" s="9">
        <f t="shared" si="5"/>
        <v>1.9096</v>
      </c>
    </row>
    <row r="92" spans="2:11" ht="12">
      <c r="B92">
        <f>+'Central Supply'!A87</f>
        <v>195</v>
      </c>
      <c r="C92" t="str">
        <f>+'Central Supply'!B87</f>
        <v>SNOQUALMIE VALLEY HOSPITAL</v>
      </c>
      <c r="D92" s="7">
        <f>ROUND(+'Central Supply'!E87*2080,0)</f>
        <v>4576</v>
      </c>
      <c r="E92" s="7">
        <f>ROUND(+'Central Supply'!V87,0)</f>
        <v>1252</v>
      </c>
      <c r="F92" s="8">
        <f t="shared" si="3"/>
        <v>3.65</v>
      </c>
      <c r="G92" s="7">
        <f>ROUND(+'Central Supply'!E189*2080,0)</f>
        <v>3328</v>
      </c>
      <c r="H92" s="7">
        <f>ROUND(+'Central Supply'!V189,0)</f>
        <v>505</v>
      </c>
      <c r="I92" s="8">
        <f t="shared" si="4"/>
        <v>6.59</v>
      </c>
      <c r="J92" s="8"/>
      <c r="K92" s="9">
        <f t="shared" si="5"/>
        <v>0.8055</v>
      </c>
    </row>
    <row r="93" spans="2:11" ht="12">
      <c r="B93">
        <f>+'Central Supply'!A88</f>
        <v>197</v>
      </c>
      <c r="C93" t="str">
        <f>+'Central Supply'!B88</f>
        <v>CAPITAL MEDICAL CENTER</v>
      </c>
      <c r="D93" s="7">
        <f>ROUND(+'Central Supply'!E88*2080,0)</f>
        <v>11835</v>
      </c>
      <c r="E93" s="7">
        <f>ROUND(+'Central Supply'!V88,0)</f>
        <v>7450</v>
      </c>
      <c r="F93" s="8">
        <f t="shared" si="3"/>
        <v>1.59</v>
      </c>
      <c r="G93" s="7">
        <f>ROUND(+'Central Supply'!E190*2080,0)</f>
        <v>11877</v>
      </c>
      <c r="H93" s="7">
        <f>ROUND(+'Central Supply'!V190,0)</f>
        <v>8572</v>
      </c>
      <c r="I93" s="8">
        <f t="shared" si="4"/>
        <v>1.39</v>
      </c>
      <c r="J93" s="8"/>
      <c r="K93" s="9">
        <f t="shared" si="5"/>
        <v>-0.1258</v>
      </c>
    </row>
    <row r="94" spans="2:11" ht="12">
      <c r="B94">
        <f>+'Central Supply'!A89</f>
        <v>198</v>
      </c>
      <c r="C94" t="str">
        <f>+'Central Supply'!B89</f>
        <v>SUNNYSIDE COMMUNITY HOSPITAL</v>
      </c>
      <c r="D94" s="7">
        <f>ROUND(+'Central Supply'!E89*2080,0)</f>
        <v>3037</v>
      </c>
      <c r="E94" s="7">
        <f>ROUND(+'Central Supply'!V89,0)</f>
        <v>3954</v>
      </c>
      <c r="F94" s="8">
        <f t="shared" si="3"/>
        <v>0.77</v>
      </c>
      <c r="G94" s="7">
        <f>ROUND(+'Central Supply'!E191*2080,0)</f>
        <v>3515</v>
      </c>
      <c r="H94" s="7">
        <f>ROUND(+'Central Supply'!V191,0)</f>
        <v>4341</v>
      </c>
      <c r="I94" s="8">
        <f t="shared" si="4"/>
        <v>0.81</v>
      </c>
      <c r="J94" s="8"/>
      <c r="K94" s="9">
        <f t="shared" si="5"/>
        <v>0.0519</v>
      </c>
    </row>
    <row r="95" spans="2:11" ht="12">
      <c r="B95">
        <f>+'Central Supply'!A90</f>
        <v>199</v>
      </c>
      <c r="C95" t="str">
        <f>+'Central Supply'!B90</f>
        <v>TOPPENISH COMMUNITY HOSPITAL</v>
      </c>
      <c r="D95" s="7">
        <f>ROUND(+'Central Supply'!E90*2080,0)</f>
        <v>1664</v>
      </c>
      <c r="E95" s="7">
        <f>ROUND(+'Central Supply'!V90,0)</f>
        <v>3331</v>
      </c>
      <c r="F95" s="8">
        <f t="shared" si="3"/>
        <v>0.5</v>
      </c>
      <c r="G95" s="7">
        <f>ROUND(+'Central Supply'!E192*2080,0)</f>
        <v>1664</v>
      </c>
      <c r="H95" s="7">
        <f>ROUND(+'Central Supply'!V192,0)</f>
        <v>3487</v>
      </c>
      <c r="I95" s="8">
        <f t="shared" si="4"/>
        <v>0.48</v>
      </c>
      <c r="J95" s="8"/>
      <c r="K95" s="9">
        <f t="shared" si="5"/>
        <v>-0.04</v>
      </c>
    </row>
    <row r="96" spans="2:11" ht="12">
      <c r="B96">
        <f>+'Central Supply'!A91</f>
        <v>201</v>
      </c>
      <c r="C96" t="str">
        <f>+'Central Supply'!B91</f>
        <v>SAINT FRANCIS COMMUNITY HOSPITAL</v>
      </c>
      <c r="D96" s="7">
        <f>ROUND(+'Central Supply'!E91*2080,0)</f>
        <v>25584</v>
      </c>
      <c r="E96" s="7">
        <f>ROUND(+'Central Supply'!V91,0)</f>
        <v>15555</v>
      </c>
      <c r="F96" s="8">
        <f t="shared" si="3"/>
        <v>1.64</v>
      </c>
      <c r="G96" s="7">
        <f>ROUND(+'Central Supply'!E193*2080,0)</f>
        <v>28309</v>
      </c>
      <c r="H96" s="7">
        <f>ROUND(+'Central Supply'!V193,0)</f>
        <v>16257</v>
      </c>
      <c r="I96" s="8">
        <f t="shared" si="4"/>
        <v>1.74</v>
      </c>
      <c r="J96" s="8"/>
      <c r="K96" s="9">
        <f t="shared" si="5"/>
        <v>0.061</v>
      </c>
    </row>
    <row r="97" spans="2:11" ht="12">
      <c r="B97">
        <f>+'Central Supply'!A92</f>
        <v>202</v>
      </c>
      <c r="C97" t="str">
        <f>+'Central Supply'!B92</f>
        <v>REGIONAL HOSP. FOR RESP. &amp; COMPLEX CARE</v>
      </c>
      <c r="D97" s="7">
        <f>ROUND(+'Central Supply'!E92*2080,0)</f>
        <v>0</v>
      </c>
      <c r="E97" s="7">
        <f>ROUND(+'Central Supply'!V92,0)</f>
        <v>776</v>
      </c>
      <c r="F97" s="8">
        <f t="shared" si="3"/>
      </c>
      <c r="G97" s="7">
        <f>ROUND(+'Central Supply'!E194*2080,0)</f>
        <v>0</v>
      </c>
      <c r="H97" s="7">
        <f>ROUND(+'Central Supply'!V194,0)</f>
        <v>897</v>
      </c>
      <c r="I97" s="8">
        <f t="shared" si="4"/>
      </c>
      <c r="J97" s="8"/>
      <c r="K97" s="9">
        <f t="shared" si="5"/>
      </c>
    </row>
    <row r="98" spans="2:11" ht="12">
      <c r="B98">
        <f>+'Central Supply'!A93</f>
        <v>204</v>
      </c>
      <c r="C98" t="str">
        <f>+'Central Supply'!B93</f>
        <v>SEATTLE CANCER CARE ALLIANCE</v>
      </c>
      <c r="D98" s="7">
        <f>ROUND(+'Central Supply'!E93*2080,0)</f>
        <v>0</v>
      </c>
      <c r="E98" s="7">
        <f>ROUND(+'Central Supply'!V93,0)</f>
        <v>12695</v>
      </c>
      <c r="F98" s="8">
        <f t="shared" si="3"/>
      </c>
      <c r="G98" s="7">
        <f>ROUND(+'Central Supply'!E195*2080,0)</f>
        <v>0</v>
      </c>
      <c r="H98" s="7">
        <f>ROUND(+'Central Supply'!V195,0)</f>
        <v>12672</v>
      </c>
      <c r="I98" s="8">
        <f t="shared" si="4"/>
      </c>
      <c r="J98" s="8"/>
      <c r="K98" s="9">
        <f t="shared" si="5"/>
      </c>
    </row>
    <row r="99" spans="2:11" ht="12">
      <c r="B99">
        <f>+'Central Supply'!A94</f>
        <v>205</v>
      </c>
      <c r="C99" t="str">
        <f>+'Central Supply'!B94</f>
        <v>WENATCHEE VALLEY MEDICAL CENTER</v>
      </c>
      <c r="D99" s="7">
        <f>ROUND(+'Central Supply'!E94*2080,0)</f>
        <v>4160</v>
      </c>
      <c r="E99" s="7">
        <f>ROUND(+'Central Supply'!V94,0)</f>
        <v>7232</v>
      </c>
      <c r="F99" s="8">
        <f t="shared" si="3"/>
        <v>0.58</v>
      </c>
      <c r="G99" s="7">
        <f>ROUND(+'Central Supply'!E196*2080,0)</f>
        <v>7904</v>
      </c>
      <c r="H99" s="7">
        <f>ROUND(+'Central Supply'!V196,0)</f>
        <v>9260</v>
      </c>
      <c r="I99" s="8">
        <f t="shared" si="4"/>
        <v>0.85</v>
      </c>
      <c r="J99" s="8"/>
      <c r="K99" s="9">
        <f t="shared" si="5"/>
        <v>0.4655</v>
      </c>
    </row>
    <row r="100" spans="2:11" ht="12">
      <c r="B100">
        <f>+'Central Supply'!A95</f>
        <v>206</v>
      </c>
      <c r="C100" t="str">
        <f>+'Central Supply'!B95</f>
        <v>UNITED GENERAL HOSPITAL</v>
      </c>
      <c r="D100" s="7">
        <f>ROUND(+'Central Supply'!E95*2080,0)</f>
        <v>0</v>
      </c>
      <c r="E100" s="7">
        <f>ROUND(+'Central Supply'!V95,0)</f>
        <v>4763</v>
      </c>
      <c r="F100" s="8">
        <f t="shared" si="3"/>
      </c>
      <c r="G100" s="7">
        <f>ROUND(+'Central Supply'!E197*2080,0)</f>
        <v>0</v>
      </c>
      <c r="H100" s="7">
        <f>ROUND(+'Central Supply'!V197,0)</f>
        <v>5095</v>
      </c>
      <c r="I100" s="8">
        <f t="shared" si="4"/>
      </c>
      <c r="J100" s="8"/>
      <c r="K100" s="9">
        <f t="shared" si="5"/>
      </c>
    </row>
    <row r="101" spans="2:11" ht="12">
      <c r="B101">
        <f>+'Central Supply'!A96</f>
        <v>207</v>
      </c>
      <c r="C101" t="str">
        <f>+'Central Supply'!B96</f>
        <v>SKAGIT VALLEY HOSPITAL</v>
      </c>
      <c r="D101" s="7">
        <f>ROUND(+'Central Supply'!E96*2080,0)</f>
        <v>42682</v>
      </c>
      <c r="E101" s="7">
        <f>ROUND(+'Central Supply'!V96,0)</f>
        <v>16033</v>
      </c>
      <c r="F101" s="8">
        <f t="shared" si="3"/>
        <v>2.66</v>
      </c>
      <c r="G101" s="7">
        <f>ROUND(+'Central Supply'!E198*2080,0)</f>
        <v>36878</v>
      </c>
      <c r="H101" s="7">
        <f>ROUND(+'Central Supply'!V198,0)</f>
        <v>15909</v>
      </c>
      <c r="I101" s="8">
        <f t="shared" si="4"/>
        <v>2.32</v>
      </c>
      <c r="J101" s="8"/>
      <c r="K101" s="9">
        <f t="shared" si="5"/>
        <v>-0.1278</v>
      </c>
    </row>
    <row r="102" spans="2:11" ht="12">
      <c r="B102">
        <f>+'Central Supply'!A97</f>
        <v>208</v>
      </c>
      <c r="C102" t="str">
        <f>+'Central Supply'!B97</f>
        <v>LEGACY SALMON CREEK HOSPITAL</v>
      </c>
      <c r="D102" s="7">
        <f>ROUND(+'Central Supply'!E97*2080,0)</f>
        <v>33238</v>
      </c>
      <c r="E102" s="7">
        <f>ROUND(+'Central Supply'!V97,0)</f>
        <v>13830</v>
      </c>
      <c r="F102" s="8">
        <f t="shared" si="3"/>
        <v>2.4</v>
      </c>
      <c r="G102" s="7">
        <f>ROUND(+'Central Supply'!E199*2080,0)</f>
        <v>33238</v>
      </c>
      <c r="H102" s="7">
        <f>ROUND(+'Central Supply'!V199,0)</f>
        <v>15387</v>
      </c>
      <c r="I102" s="8">
        <f t="shared" si="4"/>
        <v>2.16</v>
      </c>
      <c r="J102" s="8"/>
      <c r="K102" s="9">
        <f t="shared" si="5"/>
        <v>-0.1</v>
      </c>
    </row>
    <row r="103" spans="2:11" ht="12">
      <c r="B103">
        <f>+'Central Supply'!A98</f>
        <v>209</v>
      </c>
      <c r="C103" t="str">
        <f>+'Central Supply'!B98</f>
        <v>SAINT ANTHONY HOSPITAL</v>
      </c>
      <c r="D103" s="7">
        <f>ROUND(+'Central Supply'!E98*2080,0)</f>
        <v>0</v>
      </c>
      <c r="E103" s="7">
        <f>ROUND(+'Central Supply'!V98,0)</f>
        <v>0</v>
      </c>
      <c r="F103" s="8">
        <f t="shared" si="3"/>
      </c>
      <c r="G103" s="7">
        <f>ROUND(+'Central Supply'!E200*2080,0)</f>
        <v>15309</v>
      </c>
      <c r="H103" s="7">
        <f>ROUND(+'Central Supply'!V200,0)</f>
        <v>1638</v>
      </c>
      <c r="I103" s="8">
        <f t="shared" si="4"/>
        <v>9.35</v>
      </c>
      <c r="J103" s="8"/>
      <c r="K103" s="9">
        <f t="shared" si="5"/>
      </c>
    </row>
    <row r="104" spans="2:11" ht="12">
      <c r="B104">
        <f>+'Central Supply'!A99</f>
        <v>904</v>
      </c>
      <c r="C104" t="str">
        <f>+'Central Supply'!B99</f>
        <v>BHC FAIRFAX HOSPITAL</v>
      </c>
      <c r="D104" s="7">
        <f>ROUND(+'Central Supply'!E99*2080,0)</f>
        <v>0</v>
      </c>
      <c r="E104" s="7">
        <f>ROUND(+'Central Supply'!V99,0)</f>
        <v>2105</v>
      </c>
      <c r="F104" s="8">
        <f t="shared" si="3"/>
      </c>
      <c r="G104" s="7">
        <f>ROUND(+'Central Supply'!E201*2080,0)</f>
        <v>0</v>
      </c>
      <c r="H104" s="7">
        <f>ROUND(+'Central Supply'!V201,0)</f>
        <v>2056</v>
      </c>
      <c r="I104" s="8">
        <f t="shared" si="4"/>
      </c>
      <c r="J104" s="8"/>
      <c r="K104" s="9">
        <f t="shared" si="5"/>
      </c>
    </row>
    <row r="105" spans="2:11" ht="12">
      <c r="B105">
        <f>+'Central Supply'!A100</f>
        <v>915</v>
      </c>
      <c r="C105" t="str">
        <f>+'Central Supply'!B100</f>
        <v>LOURDES COUNSELING CENTER</v>
      </c>
      <c r="D105" s="7">
        <f>ROUND(+'Central Supply'!E100*2080,0)</f>
        <v>0</v>
      </c>
      <c r="E105" s="7">
        <f>ROUND(+'Central Supply'!V100,0)</f>
        <v>981</v>
      </c>
      <c r="F105" s="8">
        <f t="shared" si="3"/>
      </c>
      <c r="G105" s="7">
        <f>ROUND(+'Central Supply'!E202*2080,0)</f>
        <v>0</v>
      </c>
      <c r="H105" s="7">
        <f>ROUND(+'Central Supply'!V202,0)</f>
        <v>926</v>
      </c>
      <c r="I105" s="8">
        <f t="shared" si="4"/>
      </c>
      <c r="J105" s="8"/>
      <c r="K105" s="9">
        <f t="shared" si="5"/>
      </c>
    </row>
    <row r="106" spans="2:11" ht="12">
      <c r="B106">
        <f>+'Central Supply'!A101</f>
        <v>919</v>
      </c>
      <c r="C106" t="str">
        <f>+'Central Supply'!B101</f>
        <v>NAVOS</v>
      </c>
      <c r="D106" s="7">
        <f>ROUND(+'Central Supply'!E101*2080,0)</f>
        <v>0</v>
      </c>
      <c r="E106" s="7">
        <f>ROUND(+'Central Supply'!V101,0)</f>
        <v>567</v>
      </c>
      <c r="F106" s="8">
        <f t="shared" si="3"/>
      </c>
      <c r="G106" s="7">
        <f>ROUND(+'Central Supply'!E203*2080,0)</f>
        <v>0</v>
      </c>
      <c r="H106" s="7">
        <f>ROUND(+'Central Supply'!V203,0)</f>
        <v>547</v>
      </c>
      <c r="I106" s="8">
        <f t="shared" si="4"/>
      </c>
      <c r="J106" s="8"/>
      <c r="K106" s="9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S286"/>
  <sheetViews>
    <sheetView zoomScale="75" zoomScaleNormal="75" zoomScalePageLayoutView="0" workbookViewId="0" topLeftCell="F1">
      <selection activeCell="V107" sqref="V107:V203"/>
    </sheetView>
  </sheetViews>
  <sheetFormatPr defaultColWidth="9.00390625" defaultRowHeight="12.75"/>
  <cols>
    <col min="1" max="1" width="6.125" style="10" bestFit="1" customWidth="1"/>
    <col min="2" max="2" width="40.50390625" style="10" bestFit="1" customWidth="1"/>
    <col min="3" max="3" width="8.125" style="10" bestFit="1" customWidth="1"/>
    <col min="4" max="4" width="5.625" style="10" bestFit="1" customWidth="1"/>
    <col min="5" max="5" width="5.875" style="10" bestFit="1" customWidth="1"/>
    <col min="6" max="6" width="5.625" style="10" bestFit="1" customWidth="1"/>
    <col min="7" max="7" width="9.375" style="10" bestFit="1" customWidth="1"/>
    <col min="8" max="8" width="8.00390625" style="10" bestFit="1" customWidth="1"/>
    <col min="9" max="9" width="7.875" style="10" bestFit="1" customWidth="1"/>
    <col min="10" max="10" width="10.875" style="10" bestFit="1" customWidth="1"/>
    <col min="11" max="11" width="6.875" style="10" bestFit="1" customWidth="1"/>
    <col min="12" max="13" width="9.375" style="10" bestFit="1" customWidth="1"/>
    <col min="14" max="14" width="7.875" style="10" bestFit="1" customWidth="1"/>
    <col min="15" max="15" width="8.75390625" style="10" bestFit="1" customWidth="1"/>
    <col min="16" max="16" width="7.875" style="10" bestFit="1" customWidth="1"/>
    <col min="17" max="17" width="11.25390625" style="10" bestFit="1" customWidth="1"/>
    <col min="18" max="18" width="10.875" style="10" bestFit="1" customWidth="1"/>
    <col min="19" max="19" width="11.875" style="10" bestFit="1" customWidth="1"/>
    <col min="20" max="20" width="11.25390625" style="10" bestFit="1" customWidth="1"/>
    <col min="21" max="21" width="9.00390625" style="10" customWidth="1"/>
    <col min="22" max="22" width="8.00390625" style="10" bestFit="1" customWidth="1"/>
    <col min="23" max="16384" width="9.00390625" style="10" customWidth="1"/>
  </cols>
  <sheetData>
    <row r="1" ht="12.75">
      <c r="V1" s="15" t="s">
        <v>68</v>
      </c>
    </row>
    <row r="2" ht="12.75">
      <c r="V2" s="15" t="s">
        <v>69</v>
      </c>
    </row>
    <row r="3" ht="12.75">
      <c r="V3" s="15" t="s">
        <v>70</v>
      </c>
    </row>
    <row r="4" spans="1:37" ht="12.75">
      <c r="A4" s="11" t="s">
        <v>47</v>
      </c>
      <c r="B4" s="11" t="s">
        <v>49</v>
      </c>
      <c r="C4" s="11" t="s">
        <v>50</v>
      </c>
      <c r="D4" s="11" t="s">
        <v>51</v>
      </c>
      <c r="E4" s="11" t="s">
        <v>52</v>
      </c>
      <c r="F4" s="11" t="s">
        <v>53</v>
      </c>
      <c r="G4" s="11" t="s">
        <v>54</v>
      </c>
      <c r="H4" s="11" t="s">
        <v>55</v>
      </c>
      <c r="I4" s="11" t="s">
        <v>56</v>
      </c>
      <c r="J4" s="11" t="s">
        <v>57</v>
      </c>
      <c r="K4" s="11" t="s">
        <v>58</v>
      </c>
      <c r="L4" s="11" t="s">
        <v>59</v>
      </c>
      <c r="M4" s="11" t="s">
        <v>60</v>
      </c>
      <c r="N4" s="11" t="s">
        <v>61</v>
      </c>
      <c r="O4" s="11" t="s">
        <v>62</v>
      </c>
      <c r="P4" s="11" t="s">
        <v>63</v>
      </c>
      <c r="Q4" s="11" t="s">
        <v>64</v>
      </c>
      <c r="R4" s="11" t="s">
        <v>65</v>
      </c>
      <c r="S4" s="11" t="s">
        <v>66</v>
      </c>
      <c r="T4" s="11" t="s">
        <v>67</v>
      </c>
      <c r="V4" s="12" t="s">
        <v>71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ht="12.75">
      <c r="A5">
        <v>1</v>
      </c>
      <c r="B5" t="s">
        <v>146</v>
      </c>
      <c r="C5" s="13">
        <v>7050</v>
      </c>
      <c r="D5" s="13">
        <v>2008</v>
      </c>
      <c r="E5" s="16">
        <v>65</v>
      </c>
      <c r="F5" s="17">
        <v>0</v>
      </c>
      <c r="G5" s="17">
        <v>3444193</v>
      </c>
      <c r="H5" s="17">
        <v>1028174</v>
      </c>
      <c r="I5" s="17">
        <v>105456</v>
      </c>
      <c r="J5" s="17">
        <v>44084294</v>
      </c>
      <c r="K5" s="17">
        <v>9310</v>
      </c>
      <c r="L5" s="17">
        <v>413147</v>
      </c>
      <c r="M5" s="17">
        <v>926022</v>
      </c>
      <c r="N5" s="17">
        <v>368713</v>
      </c>
      <c r="O5" s="17">
        <v>151112</v>
      </c>
      <c r="P5" s="17">
        <v>0</v>
      </c>
      <c r="Q5" s="17">
        <v>50530421</v>
      </c>
      <c r="R5" s="17">
        <v>23939788</v>
      </c>
      <c r="S5" s="17">
        <v>227379557</v>
      </c>
      <c r="T5" s="17">
        <v>156839910</v>
      </c>
      <c r="V5" s="17">
        <v>64206</v>
      </c>
      <c r="X5" s="13"/>
      <c r="Y5" s="14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</row>
    <row r="6" spans="1:37" ht="12.75">
      <c r="A6">
        <v>3</v>
      </c>
      <c r="B6" t="s">
        <v>164</v>
      </c>
      <c r="C6" s="13">
        <v>7050</v>
      </c>
      <c r="D6" s="13">
        <v>2008</v>
      </c>
      <c r="E6" s="16">
        <v>13</v>
      </c>
      <c r="F6" s="17">
        <v>0</v>
      </c>
      <c r="G6" s="17">
        <v>676983</v>
      </c>
      <c r="H6" s="17">
        <v>196099</v>
      </c>
      <c r="I6" s="17">
        <v>0</v>
      </c>
      <c r="J6" s="17">
        <v>15132230</v>
      </c>
      <c r="K6" s="17">
        <v>4238</v>
      </c>
      <c r="L6" s="17">
        <v>56074</v>
      </c>
      <c r="M6" s="17">
        <v>418973</v>
      </c>
      <c r="N6" s="17">
        <v>0</v>
      </c>
      <c r="O6" s="17">
        <v>-55654</v>
      </c>
      <c r="P6" s="17">
        <v>0</v>
      </c>
      <c r="Q6" s="17">
        <v>16428943</v>
      </c>
      <c r="R6" s="17">
        <v>5701869</v>
      </c>
      <c r="S6" s="17">
        <v>71188393</v>
      </c>
      <c r="T6" s="17">
        <v>65651013</v>
      </c>
      <c r="V6" s="17">
        <v>25431</v>
      </c>
      <c r="X6" s="13"/>
      <c r="Y6" s="14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37" ht="12.75">
      <c r="A7">
        <v>8</v>
      </c>
      <c r="B7" t="s">
        <v>94</v>
      </c>
      <c r="C7" s="13">
        <v>7050</v>
      </c>
      <c r="D7" s="13">
        <v>2008</v>
      </c>
      <c r="E7" s="16">
        <v>0</v>
      </c>
      <c r="F7" s="17">
        <v>0</v>
      </c>
      <c r="G7" s="17">
        <v>0</v>
      </c>
      <c r="H7" s="17">
        <v>0</v>
      </c>
      <c r="I7" s="17">
        <v>0</v>
      </c>
      <c r="J7" s="17">
        <v>12188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12188</v>
      </c>
      <c r="R7" s="17">
        <v>170121</v>
      </c>
      <c r="S7" s="17">
        <v>1163456</v>
      </c>
      <c r="T7" s="17">
        <v>536731</v>
      </c>
      <c r="V7" s="17">
        <v>1629</v>
      </c>
      <c r="X7" s="13"/>
      <c r="Y7" s="14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1:37" ht="12.75">
      <c r="A8">
        <v>10</v>
      </c>
      <c r="B8" t="s">
        <v>121</v>
      </c>
      <c r="C8" s="13">
        <v>7050</v>
      </c>
      <c r="D8" s="13">
        <v>2008</v>
      </c>
      <c r="E8" s="16">
        <v>93.36</v>
      </c>
      <c r="F8" s="17">
        <v>0</v>
      </c>
      <c r="G8" s="17">
        <v>4362218</v>
      </c>
      <c r="H8" s="17">
        <v>702996</v>
      </c>
      <c r="I8" s="17">
        <v>782</v>
      </c>
      <c r="J8" s="17">
        <v>-128172</v>
      </c>
      <c r="K8" s="17">
        <v>14438</v>
      </c>
      <c r="L8" s="17">
        <v>357245</v>
      </c>
      <c r="M8" s="17">
        <v>923688</v>
      </c>
      <c r="N8" s="17">
        <v>156464</v>
      </c>
      <c r="O8" s="17">
        <v>498444</v>
      </c>
      <c r="P8" s="17">
        <v>0</v>
      </c>
      <c r="Q8" s="17">
        <v>6888103</v>
      </c>
      <c r="R8" s="17">
        <v>966281</v>
      </c>
      <c r="S8" s="17">
        <v>217914</v>
      </c>
      <c r="T8" s="17">
        <v>200186</v>
      </c>
      <c r="V8" s="17">
        <v>76904</v>
      </c>
      <c r="X8" s="13"/>
      <c r="Y8" s="14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</row>
    <row r="9" spans="1:37" ht="12.75">
      <c r="A9">
        <v>14</v>
      </c>
      <c r="B9" t="s">
        <v>163</v>
      </c>
      <c r="C9" s="13">
        <v>7050</v>
      </c>
      <c r="D9" s="13">
        <v>2008</v>
      </c>
      <c r="E9" s="16">
        <v>46.29</v>
      </c>
      <c r="F9" s="17">
        <v>0</v>
      </c>
      <c r="G9" s="17">
        <v>2068722</v>
      </c>
      <c r="H9" s="17">
        <v>578920</v>
      </c>
      <c r="I9" s="17">
        <v>0</v>
      </c>
      <c r="J9" s="17">
        <v>2080810</v>
      </c>
      <c r="K9" s="17">
        <v>3778</v>
      </c>
      <c r="L9" s="17">
        <v>2104872</v>
      </c>
      <c r="M9" s="17">
        <v>368119</v>
      </c>
      <c r="N9" s="17">
        <v>470854</v>
      </c>
      <c r="O9" s="17">
        <v>20058</v>
      </c>
      <c r="P9" s="17">
        <v>15094</v>
      </c>
      <c r="Q9" s="17">
        <v>7681039</v>
      </c>
      <c r="R9" s="17">
        <v>5392380</v>
      </c>
      <c r="S9" s="17">
        <v>12556559</v>
      </c>
      <c r="T9" s="17">
        <v>10266837</v>
      </c>
      <c r="V9" s="17">
        <v>26512</v>
      </c>
      <c r="X9" s="13"/>
      <c r="Y9" s="14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</row>
    <row r="10" spans="1:37" ht="12.75">
      <c r="A10">
        <v>20</v>
      </c>
      <c r="B10" t="s">
        <v>149</v>
      </c>
      <c r="C10" s="13">
        <v>7050</v>
      </c>
      <c r="D10" s="13">
        <v>2008</v>
      </c>
      <c r="E10" s="16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V10" s="17">
        <v>1208</v>
      </c>
      <c r="X10" s="13"/>
      <c r="Y10" s="14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</row>
    <row r="11" spans="1:37" ht="12.75">
      <c r="A11">
        <v>21</v>
      </c>
      <c r="B11" t="s">
        <v>100</v>
      </c>
      <c r="C11" s="13">
        <v>7050</v>
      </c>
      <c r="D11" s="13">
        <v>2008</v>
      </c>
      <c r="E11" s="16">
        <v>1.95</v>
      </c>
      <c r="F11" s="17">
        <v>0</v>
      </c>
      <c r="G11" s="17">
        <v>55329</v>
      </c>
      <c r="H11" s="17">
        <v>23028</v>
      </c>
      <c r="I11" s="17">
        <v>0</v>
      </c>
      <c r="J11" s="17">
        <v>124033</v>
      </c>
      <c r="K11" s="17">
        <v>0</v>
      </c>
      <c r="L11" s="17">
        <v>192</v>
      </c>
      <c r="M11" s="17">
        <v>9373</v>
      </c>
      <c r="N11" s="17">
        <v>10312</v>
      </c>
      <c r="O11" s="17">
        <v>4435</v>
      </c>
      <c r="P11" s="17">
        <v>0</v>
      </c>
      <c r="Q11" s="17">
        <v>226702</v>
      </c>
      <c r="R11" s="17">
        <v>92994</v>
      </c>
      <c r="S11" s="17">
        <v>269517</v>
      </c>
      <c r="T11" s="17">
        <v>88967</v>
      </c>
      <c r="V11" s="17">
        <v>2926</v>
      </c>
      <c r="X11" s="13"/>
      <c r="Y11" s="14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 spans="1:37" ht="12.75">
      <c r="A12">
        <v>22</v>
      </c>
      <c r="B12" t="s">
        <v>97</v>
      </c>
      <c r="C12" s="13">
        <v>7050</v>
      </c>
      <c r="D12" s="13">
        <v>2008</v>
      </c>
      <c r="E12" s="16">
        <v>3.82</v>
      </c>
      <c r="F12" s="17">
        <v>0</v>
      </c>
      <c r="G12" s="17">
        <v>140753</v>
      </c>
      <c r="H12" s="17">
        <v>35714</v>
      </c>
      <c r="I12" s="17">
        <v>0</v>
      </c>
      <c r="J12" s="17">
        <v>83578</v>
      </c>
      <c r="K12" s="17">
        <v>0</v>
      </c>
      <c r="L12" s="17">
        <v>2351</v>
      </c>
      <c r="M12" s="17">
        <v>4853</v>
      </c>
      <c r="N12" s="17">
        <v>100628</v>
      </c>
      <c r="O12" s="17">
        <v>3834</v>
      </c>
      <c r="P12" s="17">
        <v>0</v>
      </c>
      <c r="Q12" s="17">
        <v>371711</v>
      </c>
      <c r="R12" s="17">
        <v>513073</v>
      </c>
      <c r="S12" s="17">
        <v>0</v>
      </c>
      <c r="T12" s="17">
        <v>0</v>
      </c>
      <c r="V12" s="17">
        <v>4975</v>
      </c>
      <c r="X12" s="13"/>
      <c r="Y12" s="14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</row>
    <row r="13" spans="1:37" ht="12.75">
      <c r="A13">
        <v>23</v>
      </c>
      <c r="B13" t="s">
        <v>145</v>
      </c>
      <c r="C13" s="13">
        <v>7050</v>
      </c>
      <c r="D13" s="13">
        <v>2008</v>
      </c>
      <c r="E13" s="16">
        <v>2.08</v>
      </c>
      <c r="F13" s="17">
        <v>0</v>
      </c>
      <c r="G13" s="17">
        <v>50233</v>
      </c>
      <c r="H13" s="17">
        <v>11001</v>
      </c>
      <c r="I13" s="17">
        <v>0</v>
      </c>
      <c r="J13" s="17">
        <v>766214</v>
      </c>
      <c r="K13" s="17">
        <v>0</v>
      </c>
      <c r="L13" s="17">
        <v>0</v>
      </c>
      <c r="M13" s="17">
        <v>298</v>
      </c>
      <c r="N13" s="17">
        <v>16014</v>
      </c>
      <c r="O13" s="17">
        <v>252</v>
      </c>
      <c r="P13" s="17">
        <v>0</v>
      </c>
      <c r="Q13" s="17">
        <v>844012</v>
      </c>
      <c r="R13" s="17">
        <v>203657</v>
      </c>
      <c r="S13" s="17">
        <v>1814</v>
      </c>
      <c r="T13" s="17">
        <v>130</v>
      </c>
      <c r="V13" s="17">
        <v>1506</v>
      </c>
      <c r="X13" s="13"/>
      <c r="Y13" s="14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</row>
    <row r="14" spans="1:37" ht="12.75">
      <c r="A14">
        <v>26</v>
      </c>
      <c r="B14" t="s">
        <v>106</v>
      </c>
      <c r="C14" s="13">
        <v>7050</v>
      </c>
      <c r="D14" s="13">
        <v>2008</v>
      </c>
      <c r="E14" s="16">
        <v>20.51</v>
      </c>
      <c r="F14" s="17">
        <v>0</v>
      </c>
      <c r="G14" s="17">
        <v>651841</v>
      </c>
      <c r="H14" s="17">
        <v>220571</v>
      </c>
      <c r="I14" s="17">
        <v>0</v>
      </c>
      <c r="J14" s="17">
        <v>129103</v>
      </c>
      <c r="K14" s="17">
        <v>0</v>
      </c>
      <c r="L14" s="17">
        <v>59246</v>
      </c>
      <c r="M14" s="17">
        <v>127</v>
      </c>
      <c r="N14" s="17">
        <v>53009</v>
      </c>
      <c r="O14" s="17">
        <v>95</v>
      </c>
      <c r="P14" s="17">
        <v>0</v>
      </c>
      <c r="Q14" s="17">
        <v>1113992</v>
      </c>
      <c r="R14" s="17">
        <v>651243</v>
      </c>
      <c r="S14" s="17">
        <v>0</v>
      </c>
      <c r="T14" s="17">
        <v>0</v>
      </c>
      <c r="V14" s="17">
        <v>23290</v>
      </c>
      <c r="X14" s="13"/>
      <c r="Y14" s="14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</row>
    <row r="15" spans="1:37" ht="12.75">
      <c r="A15">
        <v>29</v>
      </c>
      <c r="B15" t="s">
        <v>90</v>
      </c>
      <c r="C15" s="13">
        <v>7050</v>
      </c>
      <c r="D15" s="13">
        <v>2008</v>
      </c>
      <c r="E15" s="16">
        <v>72.58</v>
      </c>
      <c r="F15" s="17">
        <v>0</v>
      </c>
      <c r="G15" s="17">
        <v>2860637</v>
      </c>
      <c r="H15" s="17">
        <v>809745</v>
      </c>
      <c r="I15" s="17">
        <v>0</v>
      </c>
      <c r="J15" s="17">
        <v>2082947</v>
      </c>
      <c r="K15" s="17">
        <v>3530</v>
      </c>
      <c r="L15" s="17">
        <v>76356</v>
      </c>
      <c r="M15" s="17">
        <v>718666</v>
      </c>
      <c r="N15" s="17">
        <v>183378</v>
      </c>
      <c r="O15" s="17">
        <v>2438</v>
      </c>
      <c r="P15" s="17">
        <v>1735</v>
      </c>
      <c r="Q15" s="17">
        <v>6735962</v>
      </c>
      <c r="R15" s="17">
        <v>4275294</v>
      </c>
      <c r="S15" s="17">
        <v>8680355</v>
      </c>
      <c r="T15" s="17">
        <v>7984691</v>
      </c>
      <c r="V15" s="17">
        <v>43532</v>
      </c>
      <c r="X15" s="13"/>
      <c r="Y15" s="14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pans="1:37" ht="12.75">
      <c r="A16">
        <v>32</v>
      </c>
      <c r="B16" t="s">
        <v>111</v>
      </c>
      <c r="C16" s="13">
        <v>7050</v>
      </c>
      <c r="D16" s="13">
        <v>2008</v>
      </c>
      <c r="E16" s="16">
        <v>57</v>
      </c>
      <c r="F16" s="17">
        <v>0</v>
      </c>
      <c r="G16" s="17">
        <v>2173302</v>
      </c>
      <c r="H16" s="17">
        <v>704374</v>
      </c>
      <c r="I16" s="17">
        <v>0</v>
      </c>
      <c r="J16" s="17">
        <v>28222424</v>
      </c>
      <c r="K16" s="17">
        <v>1117</v>
      </c>
      <c r="L16" s="17">
        <v>147716</v>
      </c>
      <c r="M16" s="17">
        <v>764713</v>
      </c>
      <c r="N16" s="17">
        <v>169813</v>
      </c>
      <c r="O16" s="17">
        <v>20164</v>
      </c>
      <c r="P16" s="17">
        <v>-122</v>
      </c>
      <c r="Q16" s="17">
        <v>32203745</v>
      </c>
      <c r="R16" s="17">
        <v>9329499</v>
      </c>
      <c r="S16" s="17">
        <v>140844136</v>
      </c>
      <c r="T16" s="17">
        <v>94658859</v>
      </c>
      <c r="V16" s="17">
        <v>46717</v>
      </c>
      <c r="X16" s="13"/>
      <c r="Y16" s="14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</row>
    <row r="17" spans="1:37" ht="12.75">
      <c r="A17">
        <v>35</v>
      </c>
      <c r="B17" t="s">
        <v>148</v>
      </c>
      <c r="C17" s="13">
        <v>7050</v>
      </c>
      <c r="D17" s="13">
        <v>2008</v>
      </c>
      <c r="E17" s="16">
        <v>2.11</v>
      </c>
      <c r="F17" s="17">
        <v>0</v>
      </c>
      <c r="G17" s="17">
        <v>75875</v>
      </c>
      <c r="H17" s="17">
        <v>16578</v>
      </c>
      <c r="I17" s="17">
        <v>0</v>
      </c>
      <c r="J17" s="17">
        <v>989059</v>
      </c>
      <c r="K17" s="17">
        <v>0</v>
      </c>
      <c r="L17" s="17">
        <v>14351</v>
      </c>
      <c r="M17" s="17">
        <v>19729</v>
      </c>
      <c r="N17" s="17">
        <v>74753</v>
      </c>
      <c r="O17" s="17">
        <v>0</v>
      </c>
      <c r="P17" s="17">
        <v>0</v>
      </c>
      <c r="Q17" s="17">
        <v>1190345</v>
      </c>
      <c r="R17" s="17">
        <v>772194</v>
      </c>
      <c r="S17" s="17">
        <v>2965649</v>
      </c>
      <c r="T17" s="17">
        <v>1621740</v>
      </c>
      <c r="V17" s="17">
        <v>3584</v>
      </c>
      <c r="X17" s="13"/>
      <c r="Y17" s="14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37" ht="12.75">
      <c r="A18">
        <v>37</v>
      </c>
      <c r="B18" t="s">
        <v>82</v>
      </c>
      <c r="C18" s="13">
        <v>7050</v>
      </c>
      <c r="D18" s="13">
        <v>2008</v>
      </c>
      <c r="E18" s="16">
        <v>22.95</v>
      </c>
      <c r="F18" s="17">
        <v>0</v>
      </c>
      <c r="G18" s="17">
        <v>592631</v>
      </c>
      <c r="H18" s="17">
        <v>139987</v>
      </c>
      <c r="I18" s="17">
        <v>0</v>
      </c>
      <c r="J18" s="17">
        <v>1215469</v>
      </c>
      <c r="K18" s="17">
        <v>-114</v>
      </c>
      <c r="L18" s="17">
        <v>42816</v>
      </c>
      <c r="M18" s="17">
        <v>470396</v>
      </c>
      <c r="N18" s="17">
        <v>318185</v>
      </c>
      <c r="O18" s="17">
        <v>258</v>
      </c>
      <c r="P18" s="17">
        <v>2242</v>
      </c>
      <c r="Q18" s="17">
        <v>2777386</v>
      </c>
      <c r="R18" s="17">
        <v>1690126</v>
      </c>
      <c r="S18" s="17">
        <v>1422691</v>
      </c>
      <c r="T18" s="17">
        <v>1399168</v>
      </c>
      <c r="V18" s="17">
        <v>18891</v>
      </c>
      <c r="X18" s="13"/>
      <c r="Y18" s="14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37" ht="12.75">
      <c r="A19">
        <v>38</v>
      </c>
      <c r="B19" t="s">
        <v>140</v>
      </c>
      <c r="C19" s="13">
        <v>7050</v>
      </c>
      <c r="D19" s="13">
        <v>2008</v>
      </c>
      <c r="E19" s="16">
        <v>10.4</v>
      </c>
      <c r="F19" s="17">
        <v>0</v>
      </c>
      <c r="G19" s="17">
        <v>376261</v>
      </c>
      <c r="H19" s="17">
        <v>107234</v>
      </c>
      <c r="I19" s="17">
        <v>0</v>
      </c>
      <c r="J19" s="17">
        <v>8031</v>
      </c>
      <c r="K19" s="17">
        <v>0</v>
      </c>
      <c r="L19" s="17">
        <v>695</v>
      </c>
      <c r="M19" s="17">
        <v>129</v>
      </c>
      <c r="N19" s="17">
        <v>89189</v>
      </c>
      <c r="O19" s="17">
        <v>33120</v>
      </c>
      <c r="P19" s="17">
        <v>0</v>
      </c>
      <c r="Q19" s="17">
        <v>614659</v>
      </c>
      <c r="R19" s="17">
        <v>278945</v>
      </c>
      <c r="S19" s="17">
        <v>704314</v>
      </c>
      <c r="T19" s="17">
        <v>430412</v>
      </c>
      <c r="V19" s="17">
        <v>13147</v>
      </c>
      <c r="X19" s="13"/>
      <c r="Y19" s="14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</row>
    <row r="20" spans="1:37" ht="12.75">
      <c r="A20">
        <v>39</v>
      </c>
      <c r="B20" t="s">
        <v>92</v>
      </c>
      <c r="C20" s="13">
        <v>7050</v>
      </c>
      <c r="D20" s="13">
        <v>2008</v>
      </c>
      <c r="E20" s="16">
        <v>5.6</v>
      </c>
      <c r="F20" s="17">
        <v>0</v>
      </c>
      <c r="G20" s="17">
        <v>177179</v>
      </c>
      <c r="H20" s="17">
        <v>42711</v>
      </c>
      <c r="I20" s="17">
        <v>0</v>
      </c>
      <c r="J20" s="17">
        <v>142934</v>
      </c>
      <c r="K20" s="17">
        <v>0</v>
      </c>
      <c r="L20" s="17">
        <v>19347</v>
      </c>
      <c r="M20" s="17">
        <v>163453</v>
      </c>
      <c r="N20" s="17">
        <v>107045</v>
      </c>
      <c r="O20" s="17">
        <v>300</v>
      </c>
      <c r="P20" s="17">
        <v>0</v>
      </c>
      <c r="Q20" s="17">
        <v>652969</v>
      </c>
      <c r="R20" s="17">
        <v>226336</v>
      </c>
      <c r="S20" s="17">
        <v>1509378</v>
      </c>
      <c r="T20" s="17">
        <v>1028294</v>
      </c>
      <c r="V20" s="17">
        <v>11240</v>
      </c>
      <c r="X20" s="13"/>
      <c r="Y20" s="14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</row>
    <row r="21" spans="1:37" ht="12.75">
      <c r="A21">
        <v>43</v>
      </c>
      <c r="B21" t="s">
        <v>122</v>
      </c>
      <c r="C21" s="13">
        <v>7050</v>
      </c>
      <c r="D21" s="13">
        <v>2008</v>
      </c>
      <c r="E21" s="16">
        <v>4.12</v>
      </c>
      <c r="F21" s="17">
        <v>0</v>
      </c>
      <c r="G21" s="17">
        <v>123701</v>
      </c>
      <c r="H21" s="17">
        <v>30730</v>
      </c>
      <c r="I21" s="17">
        <v>0</v>
      </c>
      <c r="J21" s="17">
        <v>41464</v>
      </c>
      <c r="K21" s="17">
        <v>0</v>
      </c>
      <c r="L21" s="17">
        <v>9196</v>
      </c>
      <c r="M21" s="17">
        <v>30807</v>
      </c>
      <c r="N21" s="17">
        <v>69328</v>
      </c>
      <c r="O21" s="17">
        <v>0</v>
      </c>
      <c r="P21" s="17">
        <v>0</v>
      </c>
      <c r="Q21" s="17">
        <v>305226</v>
      </c>
      <c r="R21" s="17">
        <v>240065</v>
      </c>
      <c r="S21" s="17">
        <v>551727</v>
      </c>
      <c r="T21" s="17">
        <v>285745</v>
      </c>
      <c r="V21" s="17">
        <v>3984</v>
      </c>
      <c r="X21" s="13"/>
      <c r="Y21" s="14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</row>
    <row r="22" spans="1:37" ht="12.75">
      <c r="A22">
        <v>45</v>
      </c>
      <c r="B22" t="s">
        <v>79</v>
      </c>
      <c r="C22" s="13">
        <v>7050</v>
      </c>
      <c r="D22" s="13">
        <v>2008</v>
      </c>
      <c r="E22" s="16">
        <v>1.11</v>
      </c>
      <c r="F22" s="17">
        <v>0</v>
      </c>
      <c r="G22" s="17">
        <v>32425</v>
      </c>
      <c r="H22" s="17">
        <v>7464</v>
      </c>
      <c r="I22" s="17">
        <v>0</v>
      </c>
      <c r="J22" s="17">
        <v>13313</v>
      </c>
      <c r="K22" s="17">
        <v>0</v>
      </c>
      <c r="L22" s="17">
        <v>859</v>
      </c>
      <c r="M22" s="17">
        <v>0</v>
      </c>
      <c r="N22" s="17">
        <v>4957</v>
      </c>
      <c r="O22" s="17">
        <v>-47</v>
      </c>
      <c r="P22" s="17">
        <v>1157</v>
      </c>
      <c r="Q22" s="17">
        <v>57814</v>
      </c>
      <c r="R22" s="17">
        <v>35424</v>
      </c>
      <c r="S22" s="17">
        <v>99602</v>
      </c>
      <c r="T22" s="17">
        <v>20435</v>
      </c>
      <c r="V22" s="17">
        <v>1214</v>
      </c>
      <c r="X22" s="13"/>
      <c r="Y22" s="14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</row>
    <row r="23" spans="1:37" ht="12.75">
      <c r="A23">
        <v>46</v>
      </c>
      <c r="B23" t="s">
        <v>107</v>
      </c>
      <c r="C23" s="13">
        <v>7050</v>
      </c>
      <c r="D23" s="13">
        <v>2008</v>
      </c>
      <c r="E23" s="16">
        <v>0</v>
      </c>
      <c r="F23" s="17">
        <v>0</v>
      </c>
      <c r="G23" s="17">
        <v>0</v>
      </c>
      <c r="H23" s="17">
        <v>0</v>
      </c>
      <c r="I23" s="17">
        <v>0</v>
      </c>
      <c r="J23" s="17">
        <v>865446</v>
      </c>
      <c r="K23" s="17">
        <v>0</v>
      </c>
      <c r="L23" s="17">
        <v>3532</v>
      </c>
      <c r="M23" s="17">
        <v>0</v>
      </c>
      <c r="N23" s="17">
        <v>18896</v>
      </c>
      <c r="O23" s="17">
        <v>14442</v>
      </c>
      <c r="P23" s="17">
        <v>0</v>
      </c>
      <c r="Q23" s="17">
        <v>902316</v>
      </c>
      <c r="R23" s="17">
        <v>349079</v>
      </c>
      <c r="S23" s="17">
        <v>2279181</v>
      </c>
      <c r="T23" s="17">
        <v>1265517</v>
      </c>
      <c r="V23" s="17">
        <v>2419</v>
      </c>
      <c r="X23" s="13"/>
      <c r="Y23" s="14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</row>
    <row r="24" spans="1:37" ht="12.75">
      <c r="A24">
        <v>50</v>
      </c>
      <c r="B24" t="s">
        <v>159</v>
      </c>
      <c r="C24" s="13">
        <v>7050</v>
      </c>
      <c r="D24" s="13">
        <v>2008</v>
      </c>
      <c r="E24" s="16">
        <v>10.42</v>
      </c>
      <c r="F24" s="17">
        <v>0</v>
      </c>
      <c r="G24" s="17">
        <v>406078</v>
      </c>
      <c r="H24" s="17">
        <v>98073</v>
      </c>
      <c r="I24" s="17">
        <v>0</v>
      </c>
      <c r="J24" s="17">
        <v>1642345</v>
      </c>
      <c r="K24" s="17">
        <v>264</v>
      </c>
      <c r="L24" s="17">
        <v>125973</v>
      </c>
      <c r="M24" s="17">
        <v>99930</v>
      </c>
      <c r="N24" s="17">
        <v>153996</v>
      </c>
      <c r="O24" s="17">
        <v>63910</v>
      </c>
      <c r="P24" s="17">
        <v>0</v>
      </c>
      <c r="Q24" s="17">
        <v>2590569</v>
      </c>
      <c r="R24" s="17">
        <v>1807486</v>
      </c>
      <c r="S24" s="17">
        <v>8330009</v>
      </c>
      <c r="T24" s="17">
        <v>4412789</v>
      </c>
      <c r="V24" s="17">
        <v>13790</v>
      </c>
      <c r="X24" s="13"/>
      <c r="Y24" s="14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</row>
    <row r="25" spans="1:37" ht="12.75">
      <c r="A25">
        <v>54</v>
      </c>
      <c r="B25" t="s">
        <v>86</v>
      </c>
      <c r="C25" s="13">
        <v>7050</v>
      </c>
      <c r="D25" s="13">
        <v>2008</v>
      </c>
      <c r="E25" s="16">
        <v>2.26</v>
      </c>
      <c r="F25" s="17">
        <v>0</v>
      </c>
      <c r="G25" s="17">
        <v>55604</v>
      </c>
      <c r="H25" s="17">
        <v>15723</v>
      </c>
      <c r="I25" s="17">
        <v>0</v>
      </c>
      <c r="J25" s="17">
        <v>61378</v>
      </c>
      <c r="K25" s="17">
        <v>0</v>
      </c>
      <c r="L25" s="17">
        <v>3579</v>
      </c>
      <c r="M25" s="17">
        <v>0</v>
      </c>
      <c r="N25" s="17">
        <v>18922</v>
      </c>
      <c r="O25" s="17">
        <v>90</v>
      </c>
      <c r="P25" s="17">
        <v>0</v>
      </c>
      <c r="Q25" s="17">
        <v>155296</v>
      </c>
      <c r="R25" s="17">
        <v>88544</v>
      </c>
      <c r="S25" s="17">
        <v>990024</v>
      </c>
      <c r="T25" s="17">
        <v>521396</v>
      </c>
      <c r="V25" s="17">
        <v>2002</v>
      </c>
      <c r="X25" s="13"/>
      <c r="Y25" s="14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</row>
    <row r="26" spans="1:37" ht="12.75">
      <c r="A26">
        <v>56</v>
      </c>
      <c r="B26" t="s">
        <v>125</v>
      </c>
      <c r="C26" s="13">
        <v>7050</v>
      </c>
      <c r="D26" s="13">
        <v>2008</v>
      </c>
      <c r="E26" s="16">
        <v>0</v>
      </c>
      <c r="F26" s="17">
        <v>0</v>
      </c>
      <c r="G26" s="17">
        <v>0</v>
      </c>
      <c r="H26" s="17">
        <v>0</v>
      </c>
      <c r="I26" s="17">
        <v>0</v>
      </c>
      <c r="J26" s="17">
        <v>79973</v>
      </c>
      <c r="K26" s="17">
        <v>0</v>
      </c>
      <c r="L26" s="17">
        <v>377</v>
      </c>
      <c r="M26" s="17">
        <v>0</v>
      </c>
      <c r="N26" s="17">
        <v>3158</v>
      </c>
      <c r="O26" s="17">
        <v>0</v>
      </c>
      <c r="P26" s="17">
        <v>0</v>
      </c>
      <c r="Q26" s="17">
        <v>83508</v>
      </c>
      <c r="R26" s="17">
        <v>63275</v>
      </c>
      <c r="S26" s="17">
        <v>360362</v>
      </c>
      <c r="T26" s="17">
        <v>103761</v>
      </c>
      <c r="V26" s="17">
        <v>1630</v>
      </c>
      <c r="X26" s="13"/>
      <c r="Y26" s="14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</row>
    <row r="27" spans="1:37" ht="12.75">
      <c r="A27">
        <v>58</v>
      </c>
      <c r="B27" t="s">
        <v>126</v>
      </c>
      <c r="C27" s="13">
        <v>7050</v>
      </c>
      <c r="D27" s="13">
        <v>2008</v>
      </c>
      <c r="E27" s="16">
        <v>15.44</v>
      </c>
      <c r="F27" s="17">
        <v>0</v>
      </c>
      <c r="G27" s="17">
        <v>507559</v>
      </c>
      <c r="H27" s="17">
        <v>134862</v>
      </c>
      <c r="I27" s="17">
        <v>0</v>
      </c>
      <c r="J27" s="17">
        <v>16917919</v>
      </c>
      <c r="K27" s="17">
        <v>0</v>
      </c>
      <c r="L27" s="17">
        <v>47613</v>
      </c>
      <c r="M27" s="17">
        <v>136612</v>
      </c>
      <c r="N27" s="17">
        <v>173310</v>
      </c>
      <c r="O27" s="17">
        <v>0</v>
      </c>
      <c r="P27" s="17">
        <v>0</v>
      </c>
      <c r="Q27" s="17">
        <v>17917875</v>
      </c>
      <c r="R27" s="17">
        <v>3967771</v>
      </c>
      <c r="S27" s="17">
        <v>58769069</v>
      </c>
      <c r="T27" s="17">
        <v>38022649</v>
      </c>
      <c r="V27" s="17">
        <v>31658</v>
      </c>
      <c r="X27" s="13"/>
      <c r="Y27" s="14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</row>
    <row r="28" spans="1:37" ht="12.75">
      <c r="A28">
        <v>63</v>
      </c>
      <c r="B28" t="s">
        <v>89</v>
      </c>
      <c r="C28" s="13">
        <v>7050</v>
      </c>
      <c r="D28" s="13">
        <v>2008</v>
      </c>
      <c r="E28" s="16">
        <v>5.81</v>
      </c>
      <c r="F28" s="17">
        <v>0</v>
      </c>
      <c r="G28" s="17">
        <v>250353</v>
      </c>
      <c r="H28" s="17">
        <v>98450</v>
      </c>
      <c r="I28" s="17">
        <v>0</v>
      </c>
      <c r="J28" s="17">
        <v>3398626</v>
      </c>
      <c r="K28" s="17">
        <v>0</v>
      </c>
      <c r="L28" s="17">
        <v>53234</v>
      </c>
      <c r="M28" s="17">
        <v>24511</v>
      </c>
      <c r="N28" s="17">
        <v>148045</v>
      </c>
      <c r="O28" s="17">
        <v>642</v>
      </c>
      <c r="P28" s="17">
        <v>0</v>
      </c>
      <c r="Q28" s="17">
        <v>3973861</v>
      </c>
      <c r="R28" s="17">
        <v>1732006</v>
      </c>
      <c r="S28" s="17">
        <v>16504242</v>
      </c>
      <c r="T28" s="17">
        <v>12470231</v>
      </c>
      <c r="V28" s="17">
        <v>11731</v>
      </c>
      <c r="X28" s="13"/>
      <c r="Y28" s="14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</row>
    <row r="29" spans="1:37" ht="12.75">
      <c r="A29">
        <v>78</v>
      </c>
      <c r="B29" t="s">
        <v>112</v>
      </c>
      <c r="C29" s="13">
        <v>7050</v>
      </c>
      <c r="D29" s="13">
        <v>2008</v>
      </c>
      <c r="E29" s="16">
        <v>4.72</v>
      </c>
      <c r="F29" s="17">
        <v>0</v>
      </c>
      <c r="G29" s="17">
        <v>166407</v>
      </c>
      <c r="H29" s="17">
        <v>41443</v>
      </c>
      <c r="I29" s="17">
        <v>0</v>
      </c>
      <c r="J29" s="17">
        <v>2923609</v>
      </c>
      <c r="K29" s="17">
        <v>0</v>
      </c>
      <c r="L29" s="17">
        <v>27637</v>
      </c>
      <c r="M29" s="17">
        <v>0</v>
      </c>
      <c r="N29" s="17">
        <v>29350</v>
      </c>
      <c r="O29" s="17">
        <v>0</v>
      </c>
      <c r="P29" s="17">
        <v>0</v>
      </c>
      <c r="Q29" s="17">
        <v>3188446</v>
      </c>
      <c r="R29" s="17">
        <v>879939</v>
      </c>
      <c r="S29" s="17">
        <v>4054070</v>
      </c>
      <c r="T29" s="17">
        <v>3539362</v>
      </c>
      <c r="V29" s="17">
        <v>6208</v>
      </c>
      <c r="X29" s="13"/>
      <c r="Y29" s="14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</row>
    <row r="30" spans="1:37" ht="12.75">
      <c r="A30">
        <v>79</v>
      </c>
      <c r="B30" t="s">
        <v>102</v>
      </c>
      <c r="C30" s="13">
        <v>7050</v>
      </c>
      <c r="D30" s="13">
        <v>2008</v>
      </c>
      <c r="E30" s="16">
        <v>0</v>
      </c>
      <c r="F30" s="17">
        <v>0</v>
      </c>
      <c r="G30" s="17">
        <v>0</v>
      </c>
      <c r="H30" s="17">
        <v>0</v>
      </c>
      <c r="I30" s="17">
        <v>0</v>
      </c>
      <c r="J30" s="17">
        <v>474302</v>
      </c>
      <c r="K30" s="17">
        <v>0</v>
      </c>
      <c r="L30" s="17">
        <v>0</v>
      </c>
      <c r="M30" s="17">
        <v>0</v>
      </c>
      <c r="N30" s="17">
        <v>9019</v>
      </c>
      <c r="O30" s="17">
        <v>19999</v>
      </c>
      <c r="P30" s="17">
        <v>69079</v>
      </c>
      <c r="Q30" s="17">
        <v>434241</v>
      </c>
      <c r="R30" s="17">
        <v>211041</v>
      </c>
      <c r="S30" s="17">
        <v>1116614</v>
      </c>
      <c r="T30" s="17">
        <v>866080</v>
      </c>
      <c r="V30" s="17">
        <v>1836</v>
      </c>
      <c r="X30" s="13"/>
      <c r="Y30" s="14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</row>
    <row r="31" spans="1:37" ht="12.75">
      <c r="A31">
        <v>80</v>
      </c>
      <c r="B31" t="s">
        <v>103</v>
      </c>
      <c r="C31" s="13">
        <v>7050</v>
      </c>
      <c r="D31" s="13">
        <v>2008</v>
      </c>
      <c r="E31" s="16">
        <v>0.03</v>
      </c>
      <c r="F31" s="17">
        <v>0</v>
      </c>
      <c r="G31" s="17">
        <v>836</v>
      </c>
      <c r="H31" s="17">
        <v>202</v>
      </c>
      <c r="I31" s="17">
        <v>0</v>
      </c>
      <c r="J31" s="17">
        <v>39117</v>
      </c>
      <c r="K31" s="17">
        <v>0</v>
      </c>
      <c r="L31" s="17">
        <v>0</v>
      </c>
      <c r="M31" s="17">
        <v>0</v>
      </c>
      <c r="N31" s="17">
        <v>9000</v>
      </c>
      <c r="O31" s="17">
        <v>0</v>
      </c>
      <c r="P31" s="17">
        <v>2361</v>
      </c>
      <c r="Q31" s="17">
        <v>46794</v>
      </c>
      <c r="R31" s="17">
        <v>48082</v>
      </c>
      <c r="S31" s="17">
        <v>94353</v>
      </c>
      <c r="T31" s="17">
        <v>72263</v>
      </c>
      <c r="V31" s="17">
        <v>252</v>
      </c>
      <c r="X31" s="13"/>
      <c r="Y31" s="14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</row>
    <row r="32" spans="1:37" ht="12.75">
      <c r="A32">
        <v>81</v>
      </c>
      <c r="B32" t="s">
        <v>88</v>
      </c>
      <c r="C32" s="13">
        <v>7050</v>
      </c>
      <c r="D32" s="13">
        <v>2008</v>
      </c>
      <c r="E32" s="16">
        <v>16.4</v>
      </c>
      <c r="F32" s="17">
        <v>0</v>
      </c>
      <c r="G32" s="17">
        <v>678848</v>
      </c>
      <c r="H32" s="17">
        <v>232036</v>
      </c>
      <c r="I32" s="17">
        <v>9399</v>
      </c>
      <c r="J32" s="17">
        <v>7808968</v>
      </c>
      <c r="K32" s="17">
        <v>0</v>
      </c>
      <c r="L32" s="17">
        <v>96416</v>
      </c>
      <c r="M32" s="17">
        <v>350477</v>
      </c>
      <c r="N32" s="17">
        <v>226543</v>
      </c>
      <c r="O32" s="17">
        <v>912</v>
      </c>
      <c r="P32" s="17">
        <v>0</v>
      </c>
      <c r="Q32" s="17">
        <v>9403599</v>
      </c>
      <c r="R32" s="17">
        <v>4592202</v>
      </c>
      <c r="S32" s="17">
        <v>39062162</v>
      </c>
      <c r="T32" s="17">
        <v>33760326</v>
      </c>
      <c r="V32" s="17">
        <v>22063</v>
      </c>
      <c r="X32" s="13"/>
      <c r="Y32" s="14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</row>
    <row r="33" spans="1:37" ht="12.75">
      <c r="A33">
        <v>82</v>
      </c>
      <c r="B33" t="s">
        <v>87</v>
      </c>
      <c r="C33" s="13">
        <v>7050</v>
      </c>
      <c r="D33" s="13">
        <v>2008</v>
      </c>
      <c r="E33" s="16">
        <v>0.47</v>
      </c>
      <c r="F33" s="17">
        <v>0</v>
      </c>
      <c r="G33" s="17">
        <v>14806</v>
      </c>
      <c r="H33" s="17">
        <v>4866</v>
      </c>
      <c r="I33" s="17">
        <v>2250</v>
      </c>
      <c r="J33" s="17">
        <v>1610</v>
      </c>
      <c r="K33" s="17">
        <v>0</v>
      </c>
      <c r="L33" s="17">
        <v>0</v>
      </c>
      <c r="M33" s="17">
        <v>0</v>
      </c>
      <c r="N33" s="17">
        <v>2337</v>
      </c>
      <c r="O33" s="17">
        <v>3593</v>
      </c>
      <c r="P33" s="17">
        <v>0</v>
      </c>
      <c r="Q33" s="17">
        <v>29462</v>
      </c>
      <c r="R33" s="17">
        <v>10444</v>
      </c>
      <c r="S33" s="17">
        <v>46102</v>
      </c>
      <c r="T33" s="17">
        <v>36036</v>
      </c>
      <c r="V33" s="17">
        <v>224</v>
      </c>
      <c r="X33" s="13"/>
      <c r="Y33" s="14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</row>
    <row r="34" spans="1:37" ht="12.75">
      <c r="A34">
        <v>84</v>
      </c>
      <c r="B34" t="s">
        <v>156</v>
      </c>
      <c r="C34" s="13">
        <v>7050</v>
      </c>
      <c r="D34" s="13">
        <v>2008</v>
      </c>
      <c r="E34" s="16">
        <v>59.98</v>
      </c>
      <c r="F34" s="17">
        <v>0</v>
      </c>
      <c r="G34" s="17">
        <v>2305257</v>
      </c>
      <c r="H34" s="17">
        <v>826283</v>
      </c>
      <c r="I34" s="17">
        <v>0</v>
      </c>
      <c r="J34" s="17">
        <v>548956</v>
      </c>
      <c r="K34" s="17">
        <v>10946</v>
      </c>
      <c r="L34" s="17">
        <v>302768</v>
      </c>
      <c r="M34" s="17">
        <v>316949</v>
      </c>
      <c r="N34" s="17">
        <v>817891</v>
      </c>
      <c r="O34" s="17">
        <v>63273</v>
      </c>
      <c r="P34" s="17">
        <v>34470</v>
      </c>
      <c r="Q34" s="17">
        <v>5157853</v>
      </c>
      <c r="R34" s="17">
        <v>5894527</v>
      </c>
      <c r="S34" s="17">
        <v>31327046</v>
      </c>
      <c r="T34" s="17">
        <v>15510559</v>
      </c>
      <c r="V34" s="17">
        <v>47661</v>
      </c>
      <c r="X34" s="13"/>
      <c r="Y34" s="14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</row>
    <row r="35" spans="1:37" ht="12.75">
      <c r="A35">
        <v>85</v>
      </c>
      <c r="B35" t="s">
        <v>134</v>
      </c>
      <c r="C35" s="13">
        <v>7050</v>
      </c>
      <c r="D35" s="13">
        <v>2008</v>
      </c>
      <c r="E35" s="16">
        <v>0.98</v>
      </c>
      <c r="F35" s="17">
        <v>0</v>
      </c>
      <c r="G35" s="17">
        <v>40089</v>
      </c>
      <c r="H35" s="17">
        <v>9446</v>
      </c>
      <c r="I35" s="17">
        <v>0</v>
      </c>
      <c r="J35" s="17">
        <v>839417</v>
      </c>
      <c r="K35" s="17">
        <v>0</v>
      </c>
      <c r="L35" s="17">
        <v>15589</v>
      </c>
      <c r="M35" s="17">
        <v>0</v>
      </c>
      <c r="N35" s="17">
        <v>10345</v>
      </c>
      <c r="O35" s="17">
        <v>723</v>
      </c>
      <c r="P35" s="17">
        <v>6659</v>
      </c>
      <c r="Q35" s="17">
        <v>908950</v>
      </c>
      <c r="R35" s="17">
        <v>427119</v>
      </c>
      <c r="S35" s="17">
        <v>3968904</v>
      </c>
      <c r="T35" s="17">
        <v>2317926</v>
      </c>
      <c r="V35" s="17">
        <v>4378</v>
      </c>
      <c r="X35" s="13"/>
      <c r="Y35" s="14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</row>
    <row r="36" spans="1:37" ht="12.75">
      <c r="A36">
        <v>96</v>
      </c>
      <c r="B36" t="s">
        <v>113</v>
      </c>
      <c r="C36" s="13">
        <v>7050</v>
      </c>
      <c r="D36" s="13">
        <v>2008</v>
      </c>
      <c r="E36" s="16">
        <v>0</v>
      </c>
      <c r="F36" s="17">
        <v>0</v>
      </c>
      <c r="G36" s="17">
        <v>0</v>
      </c>
      <c r="H36" s="17">
        <v>0</v>
      </c>
      <c r="I36" s="17">
        <v>0</v>
      </c>
      <c r="J36" s="17">
        <v>56966</v>
      </c>
      <c r="K36" s="17">
        <v>0</v>
      </c>
      <c r="L36" s="17">
        <v>0</v>
      </c>
      <c r="M36" s="17">
        <v>0</v>
      </c>
      <c r="N36" s="17">
        <v>11077</v>
      </c>
      <c r="O36" s="17">
        <v>0</v>
      </c>
      <c r="P36" s="17">
        <v>0</v>
      </c>
      <c r="Q36" s="17">
        <v>68043</v>
      </c>
      <c r="R36" s="17">
        <v>78382</v>
      </c>
      <c r="S36" s="17">
        <v>352412</v>
      </c>
      <c r="T36" s="17">
        <v>188211</v>
      </c>
      <c r="V36" s="17">
        <v>1264</v>
      </c>
      <c r="X36" s="13"/>
      <c r="Y36" s="14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</row>
    <row r="37" spans="1:37" ht="12.75">
      <c r="A37">
        <v>102</v>
      </c>
      <c r="B37" t="s">
        <v>166</v>
      </c>
      <c r="C37" s="13">
        <v>7050</v>
      </c>
      <c r="D37" s="13">
        <v>2008</v>
      </c>
      <c r="E37" s="16">
        <v>9.75</v>
      </c>
      <c r="F37" s="17">
        <v>0</v>
      </c>
      <c r="G37" s="17">
        <v>298847</v>
      </c>
      <c r="H37" s="17">
        <v>75767</v>
      </c>
      <c r="I37" s="17">
        <v>0</v>
      </c>
      <c r="J37" s="17">
        <v>5733984</v>
      </c>
      <c r="K37" s="17">
        <v>0</v>
      </c>
      <c r="L37" s="17">
        <v>136</v>
      </c>
      <c r="M37" s="17">
        <v>103429</v>
      </c>
      <c r="N37" s="17">
        <v>86736</v>
      </c>
      <c r="O37" s="17">
        <v>13349</v>
      </c>
      <c r="P37" s="17">
        <v>0</v>
      </c>
      <c r="Q37" s="17">
        <v>6312248</v>
      </c>
      <c r="R37" s="17">
        <v>2321252</v>
      </c>
      <c r="S37" s="17">
        <v>40053886</v>
      </c>
      <c r="T37" s="17">
        <v>31476229</v>
      </c>
      <c r="V37" s="17">
        <v>13168</v>
      </c>
      <c r="X37" s="13"/>
      <c r="Y37" s="14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</row>
    <row r="38" spans="1:37" ht="12.75">
      <c r="A38">
        <v>104</v>
      </c>
      <c r="B38" t="s">
        <v>118</v>
      </c>
      <c r="C38" s="13">
        <v>7050</v>
      </c>
      <c r="D38" s="13">
        <v>2008</v>
      </c>
      <c r="E38" s="16">
        <v>4.62</v>
      </c>
      <c r="F38" s="17">
        <v>0</v>
      </c>
      <c r="G38" s="17">
        <v>168799</v>
      </c>
      <c r="H38" s="17">
        <v>67608</v>
      </c>
      <c r="I38" s="17">
        <v>0</v>
      </c>
      <c r="J38" s="17">
        <v>1680141</v>
      </c>
      <c r="K38" s="17">
        <v>0</v>
      </c>
      <c r="L38" s="17">
        <v>11832</v>
      </c>
      <c r="M38" s="17">
        <v>0</v>
      </c>
      <c r="N38" s="17">
        <v>29899</v>
      </c>
      <c r="O38" s="17">
        <v>39</v>
      </c>
      <c r="P38" s="17">
        <v>0</v>
      </c>
      <c r="Q38" s="17">
        <v>1958318</v>
      </c>
      <c r="R38" s="17">
        <v>822660</v>
      </c>
      <c r="S38" s="17">
        <v>3781424</v>
      </c>
      <c r="T38" s="17">
        <v>2387055</v>
      </c>
      <c r="V38" s="17">
        <v>5790</v>
      </c>
      <c r="X38" s="13"/>
      <c r="Y38" s="14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</row>
    <row r="39" spans="1:37" ht="12.75">
      <c r="A39">
        <v>106</v>
      </c>
      <c r="B39" t="s">
        <v>77</v>
      </c>
      <c r="C39" s="13">
        <v>7050</v>
      </c>
      <c r="D39" s="13">
        <v>2008</v>
      </c>
      <c r="E39" s="16">
        <v>3.92</v>
      </c>
      <c r="F39" s="17">
        <v>0</v>
      </c>
      <c r="G39" s="17">
        <v>121543</v>
      </c>
      <c r="H39" s="17">
        <v>27428</v>
      </c>
      <c r="I39" s="17">
        <v>0</v>
      </c>
      <c r="J39" s="17">
        <v>2104539</v>
      </c>
      <c r="K39" s="17">
        <v>0</v>
      </c>
      <c r="L39" s="17">
        <v>8425</v>
      </c>
      <c r="M39" s="17">
        <v>13067</v>
      </c>
      <c r="N39" s="17">
        <v>20339</v>
      </c>
      <c r="O39" s="17">
        <v>942</v>
      </c>
      <c r="P39" s="17">
        <v>0</v>
      </c>
      <c r="Q39" s="17">
        <v>2296283</v>
      </c>
      <c r="R39" s="17">
        <v>785949</v>
      </c>
      <c r="S39" s="17">
        <v>4773709</v>
      </c>
      <c r="T39" s="17">
        <v>2889282</v>
      </c>
      <c r="V39" s="17">
        <v>4926</v>
      </c>
      <c r="X39" s="13"/>
      <c r="Y39" s="14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</row>
    <row r="40" spans="1:37" ht="12.75">
      <c r="A40">
        <v>107</v>
      </c>
      <c r="B40" t="s">
        <v>101</v>
      </c>
      <c r="C40" s="13">
        <v>7050</v>
      </c>
      <c r="D40" s="13">
        <v>2008</v>
      </c>
      <c r="E40" s="16">
        <v>0.96</v>
      </c>
      <c r="F40" s="17">
        <v>0</v>
      </c>
      <c r="G40" s="17">
        <v>24111</v>
      </c>
      <c r="H40" s="17">
        <v>5304</v>
      </c>
      <c r="I40" s="17">
        <v>0</v>
      </c>
      <c r="J40" s="17">
        <v>139125</v>
      </c>
      <c r="K40" s="17">
        <v>0</v>
      </c>
      <c r="L40" s="17">
        <v>0</v>
      </c>
      <c r="M40" s="17">
        <v>3146</v>
      </c>
      <c r="N40" s="17">
        <v>9415</v>
      </c>
      <c r="O40" s="17">
        <v>14132</v>
      </c>
      <c r="P40" s="17">
        <v>0</v>
      </c>
      <c r="Q40" s="17">
        <v>195233</v>
      </c>
      <c r="R40" s="17">
        <v>91839</v>
      </c>
      <c r="S40" s="17">
        <v>644120</v>
      </c>
      <c r="T40" s="17">
        <v>259982</v>
      </c>
      <c r="V40" s="17">
        <v>2275</v>
      </c>
      <c r="X40" s="13"/>
      <c r="Y40" s="14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</row>
    <row r="41" spans="1:37" ht="12.75">
      <c r="A41">
        <v>108</v>
      </c>
      <c r="B41" t="s">
        <v>117</v>
      </c>
      <c r="C41" s="13">
        <v>7050</v>
      </c>
      <c r="D41" s="13">
        <v>2008</v>
      </c>
      <c r="E41" s="16">
        <v>3.92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48123</v>
      </c>
      <c r="N41" s="17">
        <v>23900</v>
      </c>
      <c r="O41" s="17">
        <v>10234</v>
      </c>
      <c r="P41" s="17">
        <v>0</v>
      </c>
      <c r="Q41" s="17">
        <v>82257</v>
      </c>
      <c r="R41" s="17">
        <v>1657071</v>
      </c>
      <c r="S41" s="17">
        <v>20666603</v>
      </c>
      <c r="T41" s="17">
        <v>13385286</v>
      </c>
      <c r="V41" s="17">
        <v>5384</v>
      </c>
      <c r="X41" s="13"/>
      <c r="Y41" s="14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</row>
    <row r="42" spans="1:37" ht="12.75">
      <c r="A42">
        <v>111</v>
      </c>
      <c r="B42" t="s">
        <v>83</v>
      </c>
      <c r="C42" s="13">
        <v>7050</v>
      </c>
      <c r="D42" s="13">
        <v>2008</v>
      </c>
      <c r="E42" s="16">
        <v>0.23</v>
      </c>
      <c r="F42" s="17">
        <v>0</v>
      </c>
      <c r="G42" s="17">
        <v>6599</v>
      </c>
      <c r="H42" s="17">
        <v>1119</v>
      </c>
      <c r="I42" s="17">
        <v>0</v>
      </c>
      <c r="J42" s="17">
        <v>42933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50651</v>
      </c>
      <c r="R42" s="17">
        <v>47196</v>
      </c>
      <c r="S42" s="17">
        <v>163882</v>
      </c>
      <c r="T42" s="17">
        <v>48851</v>
      </c>
      <c r="V42" s="17">
        <v>521</v>
      </c>
      <c r="X42" s="13"/>
      <c r="Y42" s="14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</row>
    <row r="43" spans="1:37" ht="12.75">
      <c r="A43">
        <v>125</v>
      </c>
      <c r="B43" t="s">
        <v>104</v>
      </c>
      <c r="C43" s="13">
        <v>7050</v>
      </c>
      <c r="D43" s="13">
        <v>2008</v>
      </c>
      <c r="E43" s="16">
        <v>1.79</v>
      </c>
      <c r="F43" s="17">
        <v>0</v>
      </c>
      <c r="G43" s="17">
        <v>50980</v>
      </c>
      <c r="H43" s="17">
        <v>12135</v>
      </c>
      <c r="I43" s="17">
        <v>0</v>
      </c>
      <c r="J43" s="17">
        <v>-4802</v>
      </c>
      <c r="K43" s="17">
        <v>0</v>
      </c>
      <c r="L43" s="17">
        <v>55</v>
      </c>
      <c r="M43" s="17">
        <v>0</v>
      </c>
      <c r="N43" s="17">
        <v>6043</v>
      </c>
      <c r="O43" s="17">
        <v>74</v>
      </c>
      <c r="P43" s="17">
        <v>57</v>
      </c>
      <c r="Q43" s="17">
        <v>64428</v>
      </c>
      <c r="R43" s="17">
        <v>63200</v>
      </c>
      <c r="S43" s="17">
        <v>66036</v>
      </c>
      <c r="T43" s="17">
        <v>34385</v>
      </c>
      <c r="V43" s="17">
        <v>1899</v>
      </c>
      <c r="X43" s="13"/>
      <c r="Y43" s="14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</row>
    <row r="44" spans="1:37" ht="12.75">
      <c r="A44">
        <v>126</v>
      </c>
      <c r="B44" t="s">
        <v>133</v>
      </c>
      <c r="C44" s="13">
        <v>7050</v>
      </c>
      <c r="D44" s="13">
        <v>2008</v>
      </c>
      <c r="E44" s="16">
        <v>9.27</v>
      </c>
      <c r="F44" s="17">
        <v>0</v>
      </c>
      <c r="G44" s="17">
        <v>348889</v>
      </c>
      <c r="H44" s="17">
        <v>91083</v>
      </c>
      <c r="I44" s="17">
        <v>0</v>
      </c>
      <c r="J44" s="17">
        <v>-14627</v>
      </c>
      <c r="K44" s="17">
        <v>1358</v>
      </c>
      <c r="L44" s="17">
        <v>3432</v>
      </c>
      <c r="M44" s="17">
        <v>216</v>
      </c>
      <c r="N44" s="17">
        <v>236584</v>
      </c>
      <c r="O44" s="17">
        <v>13465</v>
      </c>
      <c r="P44" s="17">
        <v>109680</v>
      </c>
      <c r="Q44" s="17">
        <v>570720</v>
      </c>
      <c r="R44" s="17">
        <v>1478521</v>
      </c>
      <c r="S44" s="17">
        <v>132</v>
      </c>
      <c r="T44" s="17">
        <v>132</v>
      </c>
      <c r="V44" s="17">
        <v>20908</v>
      </c>
      <c r="X44" s="13"/>
      <c r="Y44" s="14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</row>
    <row r="45" spans="1:37" ht="12.75">
      <c r="A45">
        <v>128</v>
      </c>
      <c r="B45" t="s">
        <v>144</v>
      </c>
      <c r="C45" s="13">
        <v>7050</v>
      </c>
      <c r="D45" s="13">
        <v>2008</v>
      </c>
      <c r="E45" s="16">
        <v>75.85</v>
      </c>
      <c r="F45" s="17">
        <v>0</v>
      </c>
      <c r="G45" s="17">
        <v>3397218</v>
      </c>
      <c r="H45" s="17">
        <v>794879</v>
      </c>
      <c r="I45" s="17">
        <v>0</v>
      </c>
      <c r="J45" s="17">
        <v>8421400</v>
      </c>
      <c r="K45" s="17">
        <v>0</v>
      </c>
      <c r="L45" s="17">
        <v>395484</v>
      </c>
      <c r="M45" s="17">
        <v>693859</v>
      </c>
      <c r="N45" s="17">
        <v>1580131</v>
      </c>
      <c r="O45" s="17">
        <v>216028</v>
      </c>
      <c r="P45" s="17">
        <v>64596</v>
      </c>
      <c r="Q45" s="17">
        <v>15434403</v>
      </c>
      <c r="R45" s="17">
        <v>6397782</v>
      </c>
      <c r="S45" s="17">
        <v>29250744</v>
      </c>
      <c r="T45" s="17">
        <v>19540061</v>
      </c>
      <c r="V45" s="17">
        <v>48016</v>
      </c>
      <c r="X45" s="13"/>
      <c r="Y45" s="14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</row>
    <row r="46" spans="1:37" ht="12.75">
      <c r="A46">
        <v>129</v>
      </c>
      <c r="B46" t="s">
        <v>160</v>
      </c>
      <c r="C46" s="13">
        <v>7050</v>
      </c>
      <c r="D46" s="13">
        <v>2008</v>
      </c>
      <c r="E46" s="16">
        <v>0.2</v>
      </c>
      <c r="F46" s="17">
        <v>0</v>
      </c>
      <c r="G46" s="17">
        <v>8608</v>
      </c>
      <c r="H46" s="17">
        <v>1815</v>
      </c>
      <c r="I46" s="17">
        <v>0</v>
      </c>
      <c r="J46" s="17">
        <v>51778</v>
      </c>
      <c r="K46" s="17">
        <v>0</v>
      </c>
      <c r="L46" s="17">
        <v>5837</v>
      </c>
      <c r="M46" s="17">
        <v>0</v>
      </c>
      <c r="N46" s="17">
        <v>2335</v>
      </c>
      <c r="O46" s="17">
        <v>226</v>
      </c>
      <c r="P46" s="17">
        <v>0</v>
      </c>
      <c r="Q46" s="17">
        <v>70599</v>
      </c>
      <c r="R46" s="17">
        <v>52718</v>
      </c>
      <c r="S46" s="17">
        <v>287357</v>
      </c>
      <c r="T46" s="17">
        <v>69009</v>
      </c>
      <c r="V46" s="17">
        <v>501</v>
      </c>
      <c r="X46" s="13"/>
      <c r="Y46" s="14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</row>
    <row r="47" spans="1:37" ht="12.75">
      <c r="A47">
        <v>130</v>
      </c>
      <c r="B47" t="s">
        <v>139</v>
      </c>
      <c r="C47" s="13">
        <v>7050</v>
      </c>
      <c r="D47" s="13">
        <v>2008</v>
      </c>
      <c r="E47" s="16">
        <v>16.8</v>
      </c>
      <c r="F47" s="17">
        <v>0</v>
      </c>
      <c r="G47" s="17">
        <v>648750</v>
      </c>
      <c r="H47" s="17">
        <v>172948</v>
      </c>
      <c r="I47" s="17">
        <v>0</v>
      </c>
      <c r="J47" s="17">
        <v>226230</v>
      </c>
      <c r="K47" s="17">
        <v>595</v>
      </c>
      <c r="L47" s="17">
        <v>85962</v>
      </c>
      <c r="M47" s="17">
        <v>326210</v>
      </c>
      <c r="N47" s="17">
        <v>74961</v>
      </c>
      <c r="O47" s="17">
        <v>250</v>
      </c>
      <c r="P47" s="17">
        <v>0</v>
      </c>
      <c r="Q47" s="17">
        <v>1535906</v>
      </c>
      <c r="R47" s="17">
        <v>586845</v>
      </c>
      <c r="S47" s="17">
        <v>806971</v>
      </c>
      <c r="T47" s="17">
        <v>774136</v>
      </c>
      <c r="V47" s="17">
        <v>23626</v>
      </c>
      <c r="X47" s="13"/>
      <c r="Y47" s="14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</row>
    <row r="48" spans="1:37" ht="12.75">
      <c r="A48">
        <v>131</v>
      </c>
      <c r="B48" t="s">
        <v>105</v>
      </c>
      <c r="C48" s="13">
        <v>7050</v>
      </c>
      <c r="D48" s="13">
        <v>2008</v>
      </c>
      <c r="E48" s="16">
        <v>44.05</v>
      </c>
      <c r="F48" s="17">
        <v>0</v>
      </c>
      <c r="G48" s="17">
        <v>1738029</v>
      </c>
      <c r="H48" s="17">
        <v>480430</v>
      </c>
      <c r="I48" s="17">
        <v>63666</v>
      </c>
      <c r="J48" s="17">
        <v>610713</v>
      </c>
      <c r="K48" s="17">
        <v>0</v>
      </c>
      <c r="L48" s="17">
        <v>1320533</v>
      </c>
      <c r="M48" s="17">
        <v>120974</v>
      </c>
      <c r="N48" s="17">
        <v>433636</v>
      </c>
      <c r="O48" s="17">
        <v>348821</v>
      </c>
      <c r="P48" s="17">
        <v>5195</v>
      </c>
      <c r="Q48" s="17">
        <v>5111607</v>
      </c>
      <c r="R48" s="17">
        <v>5916783</v>
      </c>
      <c r="S48" s="17">
        <v>93907249</v>
      </c>
      <c r="T48" s="17">
        <v>76344179</v>
      </c>
      <c r="V48" s="17">
        <v>36964</v>
      </c>
      <c r="X48" s="13"/>
      <c r="Y48" s="14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</row>
    <row r="49" spans="1:37" ht="12.75">
      <c r="A49">
        <v>132</v>
      </c>
      <c r="B49" t="s">
        <v>110</v>
      </c>
      <c r="C49" s="13">
        <v>7050</v>
      </c>
      <c r="D49" s="13">
        <v>2008</v>
      </c>
      <c r="E49" s="16">
        <v>14.31</v>
      </c>
      <c r="F49" s="17">
        <v>0</v>
      </c>
      <c r="G49" s="17">
        <v>546177</v>
      </c>
      <c r="H49" s="17">
        <v>173497</v>
      </c>
      <c r="I49" s="17">
        <v>295</v>
      </c>
      <c r="J49" s="17">
        <v>4143015</v>
      </c>
      <c r="K49" s="17">
        <v>326</v>
      </c>
      <c r="L49" s="17">
        <v>21095</v>
      </c>
      <c r="M49" s="17">
        <v>281262</v>
      </c>
      <c r="N49" s="17">
        <v>69599</v>
      </c>
      <c r="O49" s="17">
        <v>1388</v>
      </c>
      <c r="P49" s="17">
        <v>0</v>
      </c>
      <c r="Q49" s="17">
        <v>5236654</v>
      </c>
      <c r="R49" s="17">
        <v>3032285</v>
      </c>
      <c r="S49" s="17">
        <v>33321871</v>
      </c>
      <c r="T49" s="17">
        <v>22170425</v>
      </c>
      <c r="V49" s="17">
        <v>11965</v>
      </c>
      <c r="X49" s="13"/>
      <c r="Y49" s="14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</row>
    <row r="50" spans="1:37" ht="12.75">
      <c r="A50">
        <v>134</v>
      </c>
      <c r="B50" t="s">
        <v>91</v>
      </c>
      <c r="C50" s="13">
        <v>7050</v>
      </c>
      <c r="D50" s="13">
        <v>2008</v>
      </c>
      <c r="E50" s="16">
        <v>4.51</v>
      </c>
      <c r="F50" s="17">
        <v>0</v>
      </c>
      <c r="G50" s="17">
        <v>161489</v>
      </c>
      <c r="H50" s="17">
        <v>49767</v>
      </c>
      <c r="I50" s="17">
        <v>0</v>
      </c>
      <c r="J50" s="17">
        <v>807078</v>
      </c>
      <c r="K50" s="17">
        <v>0</v>
      </c>
      <c r="L50" s="17">
        <v>8641</v>
      </c>
      <c r="M50" s="17">
        <v>1163</v>
      </c>
      <c r="N50" s="17">
        <v>59007</v>
      </c>
      <c r="O50" s="17">
        <v>0</v>
      </c>
      <c r="P50" s="17">
        <v>0</v>
      </c>
      <c r="Q50" s="17">
        <v>1087145</v>
      </c>
      <c r="R50" s="17">
        <v>424161</v>
      </c>
      <c r="S50" s="17">
        <v>3404320</v>
      </c>
      <c r="T50" s="17">
        <v>2019455</v>
      </c>
      <c r="V50" s="17">
        <v>7752</v>
      </c>
      <c r="X50" s="13"/>
      <c r="Y50" s="14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</row>
    <row r="51" spans="1:37" ht="12.75">
      <c r="A51">
        <v>137</v>
      </c>
      <c r="B51" t="s">
        <v>96</v>
      </c>
      <c r="C51" s="13">
        <v>7050</v>
      </c>
      <c r="D51" s="13">
        <v>2008</v>
      </c>
      <c r="E51" s="16">
        <v>1.83</v>
      </c>
      <c r="F51" s="17">
        <v>0</v>
      </c>
      <c r="G51" s="17">
        <v>64043</v>
      </c>
      <c r="H51" s="17">
        <v>24352</v>
      </c>
      <c r="I51" s="17">
        <v>0</v>
      </c>
      <c r="J51" s="17">
        <v>33900</v>
      </c>
      <c r="K51" s="17">
        <v>14</v>
      </c>
      <c r="L51" s="17">
        <v>7151</v>
      </c>
      <c r="M51" s="17">
        <v>0</v>
      </c>
      <c r="N51" s="17">
        <v>5814</v>
      </c>
      <c r="O51" s="17">
        <v>126</v>
      </c>
      <c r="P51" s="17">
        <v>0</v>
      </c>
      <c r="Q51" s="17">
        <v>135400</v>
      </c>
      <c r="R51" s="17">
        <v>94122</v>
      </c>
      <c r="S51" s="17">
        <v>606593</v>
      </c>
      <c r="T51" s="17">
        <v>220852</v>
      </c>
      <c r="V51" s="17">
        <v>289</v>
      </c>
      <c r="X51" s="13"/>
      <c r="Y51" s="14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</row>
    <row r="52" spans="1:37" ht="12.75">
      <c r="A52">
        <v>138</v>
      </c>
      <c r="B52" t="s">
        <v>169</v>
      </c>
      <c r="C52" s="13">
        <v>7050</v>
      </c>
      <c r="D52" s="13">
        <v>2008</v>
      </c>
      <c r="E52" s="16">
        <v>10.87</v>
      </c>
      <c r="F52" s="17">
        <v>0</v>
      </c>
      <c r="G52" s="17">
        <v>442012</v>
      </c>
      <c r="H52" s="17">
        <v>91505</v>
      </c>
      <c r="I52" s="17">
        <v>0</v>
      </c>
      <c r="J52" s="17">
        <v>95685</v>
      </c>
      <c r="K52" s="17">
        <v>0</v>
      </c>
      <c r="L52" s="17">
        <v>131195</v>
      </c>
      <c r="M52" s="17">
        <v>36894</v>
      </c>
      <c r="N52" s="17">
        <v>71933</v>
      </c>
      <c r="O52" s="17">
        <v>79812</v>
      </c>
      <c r="P52" s="17">
        <v>0</v>
      </c>
      <c r="Q52" s="17">
        <v>949036</v>
      </c>
      <c r="R52" s="17">
        <v>598737</v>
      </c>
      <c r="S52" s="17">
        <v>237095</v>
      </c>
      <c r="T52" s="17">
        <v>212931</v>
      </c>
      <c r="V52" s="17">
        <v>15861</v>
      </c>
      <c r="X52" s="13"/>
      <c r="Y52" s="14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</row>
    <row r="53" spans="1:37" ht="12.75">
      <c r="A53">
        <v>139</v>
      </c>
      <c r="B53" t="s">
        <v>154</v>
      </c>
      <c r="C53" s="13">
        <v>7050</v>
      </c>
      <c r="D53" s="13">
        <v>2008</v>
      </c>
      <c r="E53" s="16">
        <v>21.9</v>
      </c>
      <c r="F53" s="17">
        <v>0</v>
      </c>
      <c r="G53" s="17">
        <v>807899</v>
      </c>
      <c r="H53" s="17">
        <v>197693</v>
      </c>
      <c r="I53" s="17">
        <v>0</v>
      </c>
      <c r="J53" s="17">
        <v>11188737</v>
      </c>
      <c r="K53" s="17">
        <v>0</v>
      </c>
      <c r="L53" s="17">
        <v>34982</v>
      </c>
      <c r="M53" s="17">
        <v>219883</v>
      </c>
      <c r="N53" s="17">
        <v>49214</v>
      </c>
      <c r="O53" s="17">
        <v>2295</v>
      </c>
      <c r="P53" s="17">
        <v>0</v>
      </c>
      <c r="Q53" s="17">
        <v>12500703</v>
      </c>
      <c r="R53" s="17">
        <v>3711521</v>
      </c>
      <c r="S53" s="17">
        <v>30911284</v>
      </c>
      <c r="T53" s="17">
        <v>24950743</v>
      </c>
      <c r="V53" s="17">
        <v>21255</v>
      </c>
      <c r="X53" s="13"/>
      <c r="Y53" s="14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</row>
    <row r="54" spans="1:37" ht="12.75">
      <c r="A54">
        <v>140</v>
      </c>
      <c r="B54" t="s">
        <v>93</v>
      </c>
      <c r="C54" s="13">
        <v>7050</v>
      </c>
      <c r="D54" s="13">
        <v>2008</v>
      </c>
      <c r="E54" s="16">
        <v>2.27</v>
      </c>
      <c r="F54" s="17">
        <v>0</v>
      </c>
      <c r="G54" s="17">
        <v>75024</v>
      </c>
      <c r="H54" s="17">
        <v>18415</v>
      </c>
      <c r="I54" s="17">
        <v>0</v>
      </c>
      <c r="J54" s="17">
        <v>1749294</v>
      </c>
      <c r="K54" s="17">
        <v>0</v>
      </c>
      <c r="L54" s="17">
        <v>12062</v>
      </c>
      <c r="M54" s="17">
        <v>10076</v>
      </c>
      <c r="N54" s="17">
        <v>36018</v>
      </c>
      <c r="O54" s="17">
        <v>0</v>
      </c>
      <c r="P54" s="17">
        <v>29213</v>
      </c>
      <c r="Q54" s="17">
        <v>1871676</v>
      </c>
      <c r="R54" s="17">
        <v>541207</v>
      </c>
      <c r="S54" s="17">
        <v>2860483</v>
      </c>
      <c r="T54" s="17">
        <v>1337307</v>
      </c>
      <c r="V54" s="17">
        <v>4055</v>
      </c>
      <c r="X54" s="13"/>
      <c r="Y54" s="14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</row>
    <row r="55" spans="1:37" ht="12.75">
      <c r="A55">
        <v>141</v>
      </c>
      <c r="B55" t="s">
        <v>81</v>
      </c>
      <c r="C55" s="13">
        <v>7050</v>
      </c>
      <c r="D55" s="13">
        <v>2008</v>
      </c>
      <c r="E55" s="16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V55" s="17">
        <v>494</v>
      </c>
      <c r="X55" s="13"/>
      <c r="Y55" s="14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</row>
    <row r="56" spans="1:37" ht="12.75">
      <c r="A56">
        <v>142</v>
      </c>
      <c r="B56" t="s">
        <v>132</v>
      </c>
      <c r="C56" s="13">
        <v>7050</v>
      </c>
      <c r="D56" s="13">
        <v>2008</v>
      </c>
      <c r="E56" s="16">
        <v>15.5</v>
      </c>
      <c r="F56" s="17">
        <v>0</v>
      </c>
      <c r="G56" s="17">
        <v>600595</v>
      </c>
      <c r="H56" s="17">
        <v>158499</v>
      </c>
      <c r="I56" s="17">
        <v>0</v>
      </c>
      <c r="J56" s="17">
        <v>21608951</v>
      </c>
      <c r="K56" s="17">
        <v>0</v>
      </c>
      <c r="L56" s="17">
        <v>70095</v>
      </c>
      <c r="M56" s="17">
        <v>0</v>
      </c>
      <c r="N56" s="17">
        <v>154938</v>
      </c>
      <c r="O56" s="17">
        <v>1440</v>
      </c>
      <c r="P56" s="17">
        <v>22399</v>
      </c>
      <c r="Q56" s="17">
        <v>22572119</v>
      </c>
      <c r="R56" s="17">
        <v>6474624</v>
      </c>
      <c r="S56" s="17">
        <v>67490998</v>
      </c>
      <c r="T56" s="17">
        <v>54691634</v>
      </c>
      <c r="V56" s="17">
        <v>28659</v>
      </c>
      <c r="X56" s="13"/>
      <c r="Y56" s="14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</row>
    <row r="57" spans="1:37" ht="12.75">
      <c r="A57">
        <v>145</v>
      </c>
      <c r="B57" t="s">
        <v>153</v>
      </c>
      <c r="C57" s="13">
        <v>7050</v>
      </c>
      <c r="D57" s="13">
        <v>2008</v>
      </c>
      <c r="E57" s="16">
        <v>32.54</v>
      </c>
      <c r="F57" s="17">
        <v>0</v>
      </c>
      <c r="G57" s="17">
        <v>1188086</v>
      </c>
      <c r="H57" s="17">
        <v>422181</v>
      </c>
      <c r="I57" s="17">
        <v>0</v>
      </c>
      <c r="J57" s="17">
        <v>96579</v>
      </c>
      <c r="K57" s="17">
        <v>0</v>
      </c>
      <c r="L57" s="17">
        <v>6366</v>
      </c>
      <c r="M57" s="17">
        <v>91963</v>
      </c>
      <c r="N57" s="17">
        <v>451438</v>
      </c>
      <c r="O57" s="17">
        <v>-1743</v>
      </c>
      <c r="P57" s="17">
        <v>0</v>
      </c>
      <c r="Q57" s="17">
        <v>2254870</v>
      </c>
      <c r="R57" s="17">
        <v>959129</v>
      </c>
      <c r="S57" s="17">
        <v>0</v>
      </c>
      <c r="T57" s="17">
        <v>0</v>
      </c>
      <c r="V57" s="17">
        <v>30005</v>
      </c>
      <c r="X57" s="13"/>
      <c r="Y57" s="14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</row>
    <row r="58" spans="1:37" ht="12.75">
      <c r="A58">
        <v>147</v>
      </c>
      <c r="B58" t="s">
        <v>138</v>
      </c>
      <c r="C58" s="13">
        <v>7050</v>
      </c>
      <c r="D58" s="13">
        <v>2008</v>
      </c>
      <c r="E58" s="16">
        <v>1.99</v>
      </c>
      <c r="F58" s="17">
        <v>0</v>
      </c>
      <c r="G58" s="17">
        <v>50027</v>
      </c>
      <c r="H58" s="17">
        <v>21608</v>
      </c>
      <c r="I58" s="17">
        <v>0</v>
      </c>
      <c r="J58" s="17">
        <v>1410269</v>
      </c>
      <c r="K58" s="17">
        <v>0</v>
      </c>
      <c r="L58" s="17">
        <v>0</v>
      </c>
      <c r="M58" s="17">
        <v>0</v>
      </c>
      <c r="N58" s="17">
        <v>24247</v>
      </c>
      <c r="O58" s="17">
        <v>27</v>
      </c>
      <c r="P58" s="17">
        <v>29213</v>
      </c>
      <c r="Q58" s="17">
        <v>1476965</v>
      </c>
      <c r="R58" s="17">
        <v>594274</v>
      </c>
      <c r="S58" s="17">
        <v>5101148</v>
      </c>
      <c r="T58" s="17">
        <v>2571450</v>
      </c>
      <c r="V58" s="17">
        <v>3063</v>
      </c>
      <c r="X58" s="13"/>
      <c r="Y58" s="14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</row>
    <row r="59" spans="1:37" ht="12.75">
      <c r="A59">
        <v>148</v>
      </c>
      <c r="B59" t="s">
        <v>135</v>
      </c>
      <c r="C59" s="13">
        <v>7050</v>
      </c>
      <c r="D59" s="13">
        <v>2008</v>
      </c>
      <c r="E59" s="16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32352</v>
      </c>
      <c r="N59" s="17">
        <v>11311</v>
      </c>
      <c r="O59" s="17">
        <v>0</v>
      </c>
      <c r="P59" s="17">
        <v>0</v>
      </c>
      <c r="Q59" s="17">
        <v>43663</v>
      </c>
      <c r="R59" s="17">
        <v>221801</v>
      </c>
      <c r="S59" s="17">
        <v>5851932</v>
      </c>
      <c r="T59" s="17">
        <v>5851932</v>
      </c>
      <c r="V59" s="17">
        <v>897</v>
      </c>
      <c r="X59" s="13"/>
      <c r="Y59" s="14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</row>
    <row r="60" spans="1:37" ht="12.75">
      <c r="A60">
        <v>150</v>
      </c>
      <c r="B60" t="s">
        <v>80</v>
      </c>
      <c r="C60" s="13">
        <v>7050</v>
      </c>
      <c r="D60" s="13">
        <v>2008</v>
      </c>
      <c r="E60" s="16">
        <v>1.12</v>
      </c>
      <c r="F60" s="17">
        <v>0</v>
      </c>
      <c r="G60" s="17">
        <v>27545</v>
      </c>
      <c r="H60" s="17">
        <v>7027</v>
      </c>
      <c r="I60" s="17">
        <v>0</v>
      </c>
      <c r="J60" s="17">
        <v>19282</v>
      </c>
      <c r="K60" s="17">
        <v>0</v>
      </c>
      <c r="L60" s="17">
        <v>4095</v>
      </c>
      <c r="M60" s="17">
        <v>0</v>
      </c>
      <c r="N60" s="17">
        <v>15403</v>
      </c>
      <c r="O60" s="17">
        <v>470</v>
      </c>
      <c r="P60" s="17">
        <v>0</v>
      </c>
      <c r="Q60" s="17">
        <v>73822</v>
      </c>
      <c r="R60" s="17">
        <v>44531</v>
      </c>
      <c r="S60" s="17">
        <v>3053</v>
      </c>
      <c r="T60" s="17">
        <v>2764</v>
      </c>
      <c r="V60" s="17">
        <v>1330</v>
      </c>
      <c r="X60" s="13"/>
      <c r="Y60" s="14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</row>
    <row r="61" spans="1:37" ht="12.75">
      <c r="A61">
        <v>152</v>
      </c>
      <c r="B61" t="s">
        <v>98</v>
      </c>
      <c r="C61" s="13">
        <v>7050</v>
      </c>
      <c r="D61" s="13">
        <v>2008</v>
      </c>
      <c r="E61" s="16">
        <v>0</v>
      </c>
      <c r="F61" s="17">
        <v>0</v>
      </c>
      <c r="G61" s="17">
        <v>0</v>
      </c>
      <c r="H61" s="17">
        <v>0</v>
      </c>
      <c r="I61" s="17">
        <v>0</v>
      </c>
      <c r="J61" s="17">
        <v>479900</v>
      </c>
      <c r="K61" s="17">
        <v>0</v>
      </c>
      <c r="L61" s="17">
        <v>0</v>
      </c>
      <c r="M61" s="17">
        <v>9319</v>
      </c>
      <c r="N61" s="17">
        <v>23745</v>
      </c>
      <c r="O61" s="17">
        <v>110</v>
      </c>
      <c r="P61" s="17">
        <v>0</v>
      </c>
      <c r="Q61" s="17">
        <v>513074</v>
      </c>
      <c r="R61" s="17">
        <v>429118</v>
      </c>
      <c r="S61" s="17">
        <v>1564455</v>
      </c>
      <c r="T61" s="17">
        <v>581578</v>
      </c>
      <c r="V61" s="17">
        <v>4449</v>
      </c>
      <c r="X61" s="13"/>
      <c r="Y61" s="14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</row>
    <row r="62" spans="1:37" ht="12.75">
      <c r="A62">
        <v>153</v>
      </c>
      <c r="B62" t="s">
        <v>124</v>
      </c>
      <c r="C62" s="13">
        <v>7050</v>
      </c>
      <c r="D62" s="13">
        <v>2008</v>
      </c>
      <c r="E62" s="16">
        <v>1.11</v>
      </c>
      <c r="F62" s="17">
        <v>0</v>
      </c>
      <c r="G62" s="17">
        <v>35863</v>
      </c>
      <c r="H62" s="17">
        <v>11712</v>
      </c>
      <c r="I62" s="17">
        <v>0</v>
      </c>
      <c r="J62" s="17">
        <v>-6195</v>
      </c>
      <c r="K62" s="17">
        <v>0</v>
      </c>
      <c r="L62" s="17">
        <v>0</v>
      </c>
      <c r="M62" s="17">
        <v>0</v>
      </c>
      <c r="N62" s="17">
        <v>22118</v>
      </c>
      <c r="O62" s="17">
        <v>0</v>
      </c>
      <c r="P62" s="17">
        <v>0</v>
      </c>
      <c r="Q62" s="17">
        <v>63498</v>
      </c>
      <c r="R62" s="17">
        <v>83187</v>
      </c>
      <c r="S62" s="17">
        <v>407252</v>
      </c>
      <c r="T62" s="17">
        <v>86195</v>
      </c>
      <c r="V62" s="17">
        <v>1717</v>
      </c>
      <c r="X62" s="13"/>
      <c r="Y62" s="14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</row>
    <row r="63" spans="1:37" ht="12.75">
      <c r="A63">
        <v>155</v>
      </c>
      <c r="B63" t="s">
        <v>120</v>
      </c>
      <c r="C63" s="13">
        <v>7050</v>
      </c>
      <c r="D63" s="13">
        <v>2008</v>
      </c>
      <c r="E63" s="16">
        <v>17.89</v>
      </c>
      <c r="F63" s="17">
        <v>0</v>
      </c>
      <c r="G63" s="17">
        <v>714851</v>
      </c>
      <c r="H63" s="17">
        <v>279284</v>
      </c>
      <c r="I63" s="17">
        <v>0</v>
      </c>
      <c r="J63" s="17">
        <v>258821</v>
      </c>
      <c r="K63" s="17">
        <v>0</v>
      </c>
      <c r="L63" s="17">
        <v>4499</v>
      </c>
      <c r="M63" s="17">
        <v>9117</v>
      </c>
      <c r="N63" s="17">
        <v>159629</v>
      </c>
      <c r="O63" s="17">
        <v>1438</v>
      </c>
      <c r="P63" s="17">
        <v>0</v>
      </c>
      <c r="Q63" s="17">
        <v>1427639</v>
      </c>
      <c r="R63" s="17">
        <v>1087974</v>
      </c>
      <c r="S63" s="17">
        <v>0</v>
      </c>
      <c r="T63" s="17">
        <v>0</v>
      </c>
      <c r="V63" s="17">
        <v>34477</v>
      </c>
      <c r="X63" s="13"/>
      <c r="Y63" s="14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</row>
    <row r="64" spans="1:37" ht="12.75">
      <c r="A64">
        <v>156</v>
      </c>
      <c r="B64" t="s">
        <v>123</v>
      </c>
      <c r="C64" s="13">
        <v>7050</v>
      </c>
      <c r="D64" s="13">
        <v>2008</v>
      </c>
      <c r="E64" s="16">
        <v>4.32</v>
      </c>
      <c r="F64" s="17">
        <v>0</v>
      </c>
      <c r="G64" s="17">
        <v>147703</v>
      </c>
      <c r="H64" s="17">
        <v>31887</v>
      </c>
      <c r="I64" s="17">
        <v>0</v>
      </c>
      <c r="J64" s="17">
        <v>1086992</v>
      </c>
      <c r="K64" s="17">
        <v>804</v>
      </c>
      <c r="L64" s="17">
        <v>27369</v>
      </c>
      <c r="M64" s="17">
        <v>0</v>
      </c>
      <c r="N64" s="17">
        <v>32419</v>
      </c>
      <c r="O64" s="17">
        <v>1337</v>
      </c>
      <c r="P64" s="17">
        <v>0</v>
      </c>
      <c r="Q64" s="17">
        <v>1328511</v>
      </c>
      <c r="R64" s="17">
        <v>628691</v>
      </c>
      <c r="S64" s="17">
        <v>4762720</v>
      </c>
      <c r="T64" s="17">
        <v>2638710</v>
      </c>
      <c r="V64" s="17">
        <v>7230</v>
      </c>
      <c r="X64" s="13"/>
      <c r="Y64" s="14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</row>
    <row r="65" spans="1:37" ht="12.75">
      <c r="A65">
        <v>157</v>
      </c>
      <c r="B65" t="s">
        <v>142</v>
      </c>
      <c r="C65" s="13">
        <v>7050</v>
      </c>
      <c r="D65" s="13">
        <v>2008</v>
      </c>
      <c r="E65" s="16">
        <v>1.82</v>
      </c>
      <c r="F65" s="17">
        <v>0</v>
      </c>
      <c r="G65" s="17">
        <v>60982</v>
      </c>
      <c r="H65" s="17">
        <v>20050</v>
      </c>
      <c r="I65" s="17">
        <v>0</v>
      </c>
      <c r="J65" s="17">
        <v>136209</v>
      </c>
      <c r="K65" s="17">
        <v>114</v>
      </c>
      <c r="L65" s="17">
        <v>29157</v>
      </c>
      <c r="M65" s="17">
        <v>115684</v>
      </c>
      <c r="N65" s="17">
        <v>2058</v>
      </c>
      <c r="O65" s="17">
        <v>39</v>
      </c>
      <c r="P65" s="17">
        <v>0</v>
      </c>
      <c r="Q65" s="17">
        <v>364293</v>
      </c>
      <c r="R65" s="17">
        <v>273131</v>
      </c>
      <c r="S65" s="17">
        <v>1714474</v>
      </c>
      <c r="T65" s="17">
        <v>1714474</v>
      </c>
      <c r="V65" s="17">
        <v>2799</v>
      </c>
      <c r="X65" s="13"/>
      <c r="Y65" s="14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</row>
    <row r="66" spans="1:37" ht="12.75">
      <c r="A66">
        <v>158</v>
      </c>
      <c r="B66" t="s">
        <v>76</v>
      </c>
      <c r="C66" s="13">
        <v>7050</v>
      </c>
      <c r="D66" s="13">
        <v>2008</v>
      </c>
      <c r="E66" s="16">
        <v>0.85</v>
      </c>
      <c r="F66" s="17">
        <v>0</v>
      </c>
      <c r="G66" s="17">
        <v>19697</v>
      </c>
      <c r="H66" s="17">
        <v>4466</v>
      </c>
      <c r="I66" s="17">
        <v>0</v>
      </c>
      <c r="J66" s="17">
        <v>20040</v>
      </c>
      <c r="K66" s="17">
        <v>0</v>
      </c>
      <c r="L66" s="17">
        <v>145</v>
      </c>
      <c r="M66" s="17">
        <v>17891</v>
      </c>
      <c r="N66" s="17">
        <v>28382</v>
      </c>
      <c r="O66" s="17">
        <v>96</v>
      </c>
      <c r="P66" s="17">
        <v>0</v>
      </c>
      <c r="Q66" s="17">
        <v>90717</v>
      </c>
      <c r="R66" s="17">
        <v>122667</v>
      </c>
      <c r="S66" s="17">
        <v>437462</v>
      </c>
      <c r="T66" s="17">
        <v>0</v>
      </c>
      <c r="V66" s="17">
        <v>1358</v>
      </c>
      <c r="X66" s="13"/>
      <c r="Y66" s="14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</row>
    <row r="67" spans="1:37" ht="12.75">
      <c r="A67">
        <v>159</v>
      </c>
      <c r="B67" t="s">
        <v>109</v>
      </c>
      <c r="C67" s="13">
        <v>7050</v>
      </c>
      <c r="D67" s="13">
        <v>2008</v>
      </c>
      <c r="E67" s="16">
        <v>38</v>
      </c>
      <c r="F67" s="17">
        <v>0</v>
      </c>
      <c r="G67" s="17">
        <v>1455501</v>
      </c>
      <c r="H67" s="17">
        <v>549896</v>
      </c>
      <c r="I67" s="17">
        <v>0</v>
      </c>
      <c r="J67" s="17">
        <v>-524422</v>
      </c>
      <c r="K67" s="17">
        <v>584</v>
      </c>
      <c r="L67" s="17">
        <v>50927</v>
      </c>
      <c r="M67" s="17">
        <v>407558</v>
      </c>
      <c r="N67" s="17">
        <v>312363</v>
      </c>
      <c r="O67" s="17">
        <v>31690</v>
      </c>
      <c r="P67" s="17">
        <v>91776</v>
      </c>
      <c r="Q67" s="17">
        <v>2192321</v>
      </c>
      <c r="R67" s="17">
        <v>1765936</v>
      </c>
      <c r="S67" s="17">
        <v>7851022</v>
      </c>
      <c r="T67" s="17">
        <v>6502302</v>
      </c>
      <c r="V67" s="17">
        <v>33572</v>
      </c>
      <c r="X67" s="13"/>
      <c r="Y67" s="14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</row>
    <row r="68" spans="1:37" ht="12.75">
      <c r="A68">
        <v>161</v>
      </c>
      <c r="B68" t="s">
        <v>167</v>
      </c>
      <c r="C68" s="13">
        <v>7050</v>
      </c>
      <c r="D68" s="13">
        <v>2008</v>
      </c>
      <c r="E68" s="16">
        <v>4.57</v>
      </c>
      <c r="F68" s="17">
        <v>0</v>
      </c>
      <c r="G68" s="17">
        <v>133545</v>
      </c>
      <c r="H68" s="17">
        <v>27803</v>
      </c>
      <c r="I68" s="17">
        <v>0</v>
      </c>
      <c r="J68" s="17">
        <v>839168</v>
      </c>
      <c r="K68" s="17">
        <v>0</v>
      </c>
      <c r="L68" s="17">
        <v>130253</v>
      </c>
      <c r="M68" s="17">
        <v>664378</v>
      </c>
      <c r="N68" s="17">
        <v>22311</v>
      </c>
      <c r="O68" s="17">
        <v>0</v>
      </c>
      <c r="P68" s="17">
        <v>0</v>
      </c>
      <c r="Q68" s="17">
        <v>1817458</v>
      </c>
      <c r="R68" s="17">
        <v>1105736</v>
      </c>
      <c r="S68" s="17">
        <v>9421369</v>
      </c>
      <c r="T68" s="17">
        <v>6638089</v>
      </c>
      <c r="V68" s="17">
        <v>27113</v>
      </c>
      <c r="X68" s="13"/>
      <c r="Y68" s="14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</row>
    <row r="69" spans="1:37" ht="12.75">
      <c r="A69">
        <v>162</v>
      </c>
      <c r="B69" t="s">
        <v>157</v>
      </c>
      <c r="C69" s="13">
        <v>7050</v>
      </c>
      <c r="D69" s="13">
        <v>2008</v>
      </c>
      <c r="E69" s="16">
        <v>96</v>
      </c>
      <c r="F69" s="17">
        <v>0</v>
      </c>
      <c r="G69" s="17">
        <v>3291573</v>
      </c>
      <c r="H69" s="17">
        <v>919465</v>
      </c>
      <c r="I69" s="17">
        <v>0</v>
      </c>
      <c r="J69" s="17">
        <v>4017459</v>
      </c>
      <c r="K69" s="17">
        <v>822</v>
      </c>
      <c r="L69" s="17">
        <v>231644</v>
      </c>
      <c r="M69" s="17">
        <v>857771</v>
      </c>
      <c r="N69" s="17">
        <v>580262</v>
      </c>
      <c r="O69" s="17">
        <v>41595</v>
      </c>
      <c r="P69" s="17">
        <v>0</v>
      </c>
      <c r="Q69" s="17">
        <v>9940591</v>
      </c>
      <c r="R69" s="17">
        <v>3724089</v>
      </c>
      <c r="S69" s="17">
        <v>36031684</v>
      </c>
      <c r="T69" s="17">
        <v>30704857</v>
      </c>
      <c r="V69" s="17">
        <v>59724</v>
      </c>
      <c r="X69" s="13"/>
      <c r="Y69" s="14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</row>
    <row r="70" spans="1:37" ht="12.75">
      <c r="A70">
        <v>164</v>
      </c>
      <c r="B70" t="s">
        <v>84</v>
      </c>
      <c r="C70" s="13">
        <v>7050</v>
      </c>
      <c r="D70" s="13">
        <v>2008</v>
      </c>
      <c r="E70" s="16">
        <v>19.66</v>
      </c>
      <c r="F70" s="17">
        <v>0</v>
      </c>
      <c r="G70" s="17">
        <v>754927</v>
      </c>
      <c r="H70" s="17">
        <v>213919</v>
      </c>
      <c r="I70" s="17">
        <v>0</v>
      </c>
      <c r="J70" s="17">
        <v>322804</v>
      </c>
      <c r="K70" s="17">
        <v>998</v>
      </c>
      <c r="L70" s="17">
        <v>237568</v>
      </c>
      <c r="M70" s="17">
        <v>330664</v>
      </c>
      <c r="N70" s="17">
        <v>169486</v>
      </c>
      <c r="O70" s="17">
        <v>2417</v>
      </c>
      <c r="P70" s="17">
        <v>0</v>
      </c>
      <c r="Q70" s="17">
        <v>2032783</v>
      </c>
      <c r="R70" s="17">
        <v>826176</v>
      </c>
      <c r="S70" s="17">
        <v>0</v>
      </c>
      <c r="T70" s="17">
        <v>0</v>
      </c>
      <c r="V70" s="17">
        <v>31048</v>
      </c>
      <c r="X70" s="13"/>
      <c r="Y70" s="14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</row>
    <row r="71" spans="1:37" ht="12.75">
      <c r="A71">
        <v>165</v>
      </c>
      <c r="B71" t="s">
        <v>95</v>
      </c>
      <c r="C71" s="13">
        <v>7050</v>
      </c>
      <c r="D71" s="13">
        <v>2008</v>
      </c>
      <c r="E71" s="16">
        <v>3.75</v>
      </c>
      <c r="F71" s="17">
        <v>0</v>
      </c>
      <c r="G71" s="17">
        <v>170656</v>
      </c>
      <c r="H71" s="17">
        <v>39782</v>
      </c>
      <c r="I71" s="17">
        <v>0</v>
      </c>
      <c r="J71" s="17">
        <v>315321</v>
      </c>
      <c r="K71" s="17">
        <v>240</v>
      </c>
      <c r="L71" s="17">
        <v>0</v>
      </c>
      <c r="M71" s="17">
        <v>0</v>
      </c>
      <c r="N71" s="17">
        <v>14431</v>
      </c>
      <c r="O71" s="17">
        <v>6468</v>
      </c>
      <c r="P71" s="17">
        <v>0</v>
      </c>
      <c r="Q71" s="17">
        <v>546898</v>
      </c>
      <c r="R71" s="17">
        <v>278999</v>
      </c>
      <c r="S71" s="17">
        <v>1370494</v>
      </c>
      <c r="T71" s="17">
        <v>385112</v>
      </c>
      <c r="V71" s="17">
        <v>1459</v>
      </c>
      <c r="X71" s="13"/>
      <c r="Y71" s="14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</row>
    <row r="72" spans="1:37" ht="12.75">
      <c r="A72">
        <v>167</v>
      </c>
      <c r="B72" t="s">
        <v>85</v>
      </c>
      <c r="C72" s="13">
        <v>7050</v>
      </c>
      <c r="D72" s="13">
        <v>2008</v>
      </c>
      <c r="E72" s="16">
        <v>1.62</v>
      </c>
      <c r="F72" s="17">
        <v>0</v>
      </c>
      <c r="G72" s="17">
        <v>59973</v>
      </c>
      <c r="H72" s="17">
        <v>14295</v>
      </c>
      <c r="I72" s="17">
        <v>0</v>
      </c>
      <c r="J72" s="17">
        <v>16638</v>
      </c>
      <c r="K72" s="17">
        <v>0</v>
      </c>
      <c r="L72" s="17">
        <v>0</v>
      </c>
      <c r="M72" s="17">
        <v>0</v>
      </c>
      <c r="N72" s="17">
        <v>7442</v>
      </c>
      <c r="O72" s="17">
        <v>1026</v>
      </c>
      <c r="P72" s="17">
        <v>0</v>
      </c>
      <c r="Q72" s="17">
        <v>99374</v>
      </c>
      <c r="R72" s="17">
        <v>165290</v>
      </c>
      <c r="S72" s="17">
        <v>432348</v>
      </c>
      <c r="T72" s="17">
        <v>234977</v>
      </c>
      <c r="V72" s="17">
        <v>560</v>
      </c>
      <c r="X72" s="13"/>
      <c r="Y72" s="14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</row>
    <row r="73" spans="1:37" ht="12.75">
      <c r="A73">
        <v>168</v>
      </c>
      <c r="B73" t="s">
        <v>78</v>
      </c>
      <c r="C73" s="13">
        <v>7050</v>
      </c>
      <c r="D73" s="13">
        <v>2008</v>
      </c>
      <c r="E73" s="16">
        <v>16.26</v>
      </c>
      <c r="F73" s="17">
        <v>0</v>
      </c>
      <c r="G73" s="17">
        <v>572715</v>
      </c>
      <c r="H73" s="17">
        <v>198132</v>
      </c>
      <c r="I73" s="17">
        <v>0</v>
      </c>
      <c r="J73" s="17">
        <v>17147912</v>
      </c>
      <c r="K73" s="17">
        <v>0</v>
      </c>
      <c r="L73" s="17">
        <v>79809</v>
      </c>
      <c r="M73" s="17">
        <v>276897</v>
      </c>
      <c r="N73" s="17">
        <v>118084</v>
      </c>
      <c r="O73" s="17">
        <v>11406</v>
      </c>
      <c r="P73" s="17">
        <v>1502</v>
      </c>
      <c r="Q73" s="17">
        <v>18403453</v>
      </c>
      <c r="R73" s="17">
        <v>5000980</v>
      </c>
      <c r="S73" s="17">
        <v>47003433</v>
      </c>
      <c r="T73" s="17">
        <v>35738794</v>
      </c>
      <c r="V73" s="17">
        <v>18831</v>
      </c>
      <c r="X73" s="13"/>
      <c r="Y73" s="14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</row>
    <row r="74" spans="1:37" ht="12.75">
      <c r="A74">
        <v>169</v>
      </c>
      <c r="B74" t="s">
        <v>150</v>
      </c>
      <c r="C74" s="13">
        <v>7050</v>
      </c>
      <c r="D74" s="13">
        <v>2008</v>
      </c>
      <c r="E74" s="16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V74" s="17">
        <v>1590</v>
      </c>
      <c r="X74" s="13"/>
      <c r="Y74" s="14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</row>
    <row r="75" spans="1:37" ht="12.75">
      <c r="A75">
        <v>170</v>
      </c>
      <c r="B75" t="s">
        <v>114</v>
      </c>
      <c r="C75" s="13">
        <v>7050</v>
      </c>
      <c r="D75" s="13">
        <v>2008</v>
      </c>
      <c r="E75" s="16">
        <v>33.37</v>
      </c>
      <c r="F75" s="17">
        <v>0</v>
      </c>
      <c r="G75" s="17">
        <v>1231096</v>
      </c>
      <c r="H75" s="17">
        <v>349789</v>
      </c>
      <c r="I75" s="17">
        <v>0</v>
      </c>
      <c r="J75" s="17">
        <v>333931</v>
      </c>
      <c r="K75" s="17">
        <v>2299</v>
      </c>
      <c r="L75" s="17">
        <v>83538</v>
      </c>
      <c r="M75" s="17">
        <v>1813</v>
      </c>
      <c r="N75" s="17">
        <v>819191</v>
      </c>
      <c r="O75" s="17">
        <v>3008</v>
      </c>
      <c r="P75" s="17">
        <v>0</v>
      </c>
      <c r="Q75" s="17">
        <v>2824665</v>
      </c>
      <c r="R75" s="17">
        <v>4244266</v>
      </c>
      <c r="S75" s="17">
        <v>868511</v>
      </c>
      <c r="T75" s="17">
        <v>27306</v>
      </c>
      <c r="V75" s="17">
        <v>44834</v>
      </c>
      <c r="X75" s="13"/>
      <c r="Y75" s="14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</row>
    <row r="76" spans="1:37" ht="12.75">
      <c r="A76">
        <v>172</v>
      </c>
      <c r="B76" t="s">
        <v>141</v>
      </c>
      <c r="C76" s="13">
        <v>7050</v>
      </c>
      <c r="D76" s="13">
        <v>2008</v>
      </c>
      <c r="E76" s="16">
        <v>0</v>
      </c>
      <c r="F76" s="17">
        <v>0</v>
      </c>
      <c r="G76" s="17">
        <v>0</v>
      </c>
      <c r="H76" s="17">
        <v>0</v>
      </c>
      <c r="I76" s="17">
        <v>0</v>
      </c>
      <c r="J76" s="17">
        <v>3078911</v>
      </c>
      <c r="K76" s="17">
        <v>0</v>
      </c>
      <c r="L76" s="17">
        <v>31738</v>
      </c>
      <c r="M76" s="17">
        <v>0</v>
      </c>
      <c r="N76" s="17">
        <v>40370</v>
      </c>
      <c r="O76" s="17">
        <v>20260</v>
      </c>
      <c r="P76" s="17">
        <v>9862</v>
      </c>
      <c r="Q76" s="17">
        <v>3161417</v>
      </c>
      <c r="R76" s="17">
        <v>1484548</v>
      </c>
      <c r="S76" s="17">
        <v>13803792</v>
      </c>
      <c r="T76" s="17">
        <v>7809274</v>
      </c>
      <c r="V76" s="17">
        <v>3616</v>
      </c>
      <c r="X76" s="13"/>
      <c r="Y76" s="14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</row>
    <row r="77" spans="1:37" ht="12.75">
      <c r="A77">
        <v>173</v>
      </c>
      <c r="B77" t="s">
        <v>99</v>
      </c>
      <c r="C77" s="13">
        <v>7050</v>
      </c>
      <c r="D77" s="13">
        <v>2008</v>
      </c>
      <c r="E77" s="16">
        <v>0.63</v>
      </c>
      <c r="F77" s="17">
        <v>0</v>
      </c>
      <c r="G77" s="17">
        <v>21795</v>
      </c>
      <c r="H77" s="17">
        <v>4650</v>
      </c>
      <c r="I77" s="17">
        <v>0</v>
      </c>
      <c r="J77" s="17">
        <v>8739</v>
      </c>
      <c r="K77" s="17">
        <v>0</v>
      </c>
      <c r="L77" s="17">
        <v>7669</v>
      </c>
      <c r="M77" s="17">
        <v>0</v>
      </c>
      <c r="N77" s="17">
        <v>0</v>
      </c>
      <c r="O77" s="17">
        <v>145</v>
      </c>
      <c r="P77" s="17">
        <v>0</v>
      </c>
      <c r="Q77" s="17">
        <v>42998</v>
      </c>
      <c r="R77" s="17">
        <v>13028</v>
      </c>
      <c r="S77" s="17">
        <v>85855</v>
      </c>
      <c r="T77" s="17">
        <v>33664</v>
      </c>
      <c r="V77" s="17">
        <v>1442</v>
      </c>
      <c r="X77" s="13"/>
      <c r="Y77" s="14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</row>
    <row r="78" spans="1:37" ht="12.75">
      <c r="A78">
        <v>175</v>
      </c>
      <c r="B78" t="s">
        <v>152</v>
      </c>
      <c r="C78" s="13">
        <v>7050</v>
      </c>
      <c r="D78" s="13">
        <v>2008</v>
      </c>
      <c r="E78" s="16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659888</v>
      </c>
      <c r="M78" s="17">
        <v>0</v>
      </c>
      <c r="N78" s="17">
        <v>14204</v>
      </c>
      <c r="O78" s="17">
        <v>0</v>
      </c>
      <c r="P78" s="17">
        <v>0</v>
      </c>
      <c r="Q78" s="17">
        <v>674092</v>
      </c>
      <c r="R78" s="17">
        <v>475227</v>
      </c>
      <c r="S78" s="17">
        <v>0</v>
      </c>
      <c r="T78" s="17">
        <v>0</v>
      </c>
      <c r="V78" s="17">
        <v>9049</v>
      </c>
      <c r="X78" s="13"/>
      <c r="Y78" s="14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</row>
    <row r="79" spans="1:37" ht="12.75">
      <c r="A79">
        <v>176</v>
      </c>
      <c r="B79" t="s">
        <v>116</v>
      </c>
      <c r="C79" s="13">
        <v>7050</v>
      </c>
      <c r="D79" s="13">
        <v>2008</v>
      </c>
      <c r="E79" s="16">
        <v>41.03</v>
      </c>
      <c r="F79" s="17">
        <v>0</v>
      </c>
      <c r="G79" s="17">
        <v>1808707</v>
      </c>
      <c r="H79" s="17">
        <v>647913</v>
      </c>
      <c r="I79" s="17">
        <v>0</v>
      </c>
      <c r="J79" s="17">
        <v>920339</v>
      </c>
      <c r="K79" s="17">
        <v>1510</v>
      </c>
      <c r="L79" s="17">
        <v>131258</v>
      </c>
      <c r="M79" s="17">
        <v>133604</v>
      </c>
      <c r="N79" s="17">
        <v>235224</v>
      </c>
      <c r="O79" s="17">
        <v>0</v>
      </c>
      <c r="P79" s="17">
        <v>336</v>
      </c>
      <c r="Q79" s="17">
        <v>3878219</v>
      </c>
      <c r="R79" s="17">
        <v>2632496</v>
      </c>
      <c r="S79" s="17">
        <v>2295327</v>
      </c>
      <c r="T79" s="17">
        <v>2189181</v>
      </c>
      <c r="V79" s="17">
        <v>44461</v>
      </c>
      <c r="X79" s="13"/>
      <c r="Y79" s="14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</row>
    <row r="80" spans="1:37" ht="12.75">
      <c r="A80">
        <v>178</v>
      </c>
      <c r="B80" t="s">
        <v>131</v>
      </c>
      <c r="C80" s="13">
        <v>7050</v>
      </c>
      <c r="D80" s="13">
        <v>2008</v>
      </c>
      <c r="E80" s="16">
        <v>0</v>
      </c>
      <c r="F80" s="17">
        <v>0</v>
      </c>
      <c r="G80" s="17">
        <v>0</v>
      </c>
      <c r="H80" s="17">
        <v>0</v>
      </c>
      <c r="I80" s="17">
        <v>0</v>
      </c>
      <c r="J80" s="17">
        <v>8406</v>
      </c>
      <c r="K80" s="17">
        <v>0</v>
      </c>
      <c r="L80" s="17">
        <v>0</v>
      </c>
      <c r="M80" s="17">
        <v>0</v>
      </c>
      <c r="N80" s="17">
        <v>7369</v>
      </c>
      <c r="O80" s="17">
        <v>0</v>
      </c>
      <c r="P80" s="17">
        <v>0</v>
      </c>
      <c r="Q80" s="17">
        <v>15775</v>
      </c>
      <c r="R80" s="17">
        <v>36428</v>
      </c>
      <c r="S80" s="17">
        <v>57864</v>
      </c>
      <c r="T80" s="17">
        <v>19126</v>
      </c>
      <c r="V80" s="17">
        <v>77</v>
      </c>
      <c r="X80" s="13"/>
      <c r="Y80" s="14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</row>
    <row r="81" spans="1:37" ht="12.75">
      <c r="A81">
        <v>180</v>
      </c>
      <c r="B81" t="s">
        <v>119</v>
      </c>
      <c r="C81" s="13">
        <v>7050</v>
      </c>
      <c r="D81" s="13">
        <v>2008</v>
      </c>
      <c r="E81" s="16">
        <v>4.16</v>
      </c>
      <c r="F81" s="17">
        <v>0</v>
      </c>
      <c r="G81" s="17">
        <v>109019</v>
      </c>
      <c r="H81" s="17">
        <v>27182</v>
      </c>
      <c r="I81" s="17">
        <v>0</v>
      </c>
      <c r="J81" s="17">
        <v>298463</v>
      </c>
      <c r="K81" s="17">
        <v>-76</v>
      </c>
      <c r="L81" s="17">
        <v>4228</v>
      </c>
      <c r="M81" s="17">
        <v>106891</v>
      </c>
      <c r="N81" s="17">
        <v>33869</v>
      </c>
      <c r="O81" s="17">
        <v>2001</v>
      </c>
      <c r="P81" s="17">
        <v>0</v>
      </c>
      <c r="Q81" s="17">
        <v>581577</v>
      </c>
      <c r="R81" s="17">
        <v>230146</v>
      </c>
      <c r="S81" s="17">
        <v>45358</v>
      </c>
      <c r="T81" s="17">
        <v>44182</v>
      </c>
      <c r="V81" s="17">
        <v>6682</v>
      </c>
      <c r="X81" s="13"/>
      <c r="Y81" s="14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</row>
    <row r="82" spans="1:37" ht="12.75">
      <c r="A82">
        <v>183</v>
      </c>
      <c r="B82" t="s">
        <v>74</v>
      </c>
      <c r="C82" s="13">
        <v>7050</v>
      </c>
      <c r="D82" s="13">
        <v>2008</v>
      </c>
      <c r="E82" s="16">
        <v>7.01</v>
      </c>
      <c r="F82" s="17">
        <v>0</v>
      </c>
      <c r="G82" s="17">
        <v>272744</v>
      </c>
      <c r="H82" s="17">
        <v>55222</v>
      </c>
      <c r="I82" s="17">
        <v>0</v>
      </c>
      <c r="J82" s="17">
        <v>-254188</v>
      </c>
      <c r="K82" s="17">
        <v>0</v>
      </c>
      <c r="L82" s="17">
        <v>2470</v>
      </c>
      <c r="M82" s="17">
        <v>5</v>
      </c>
      <c r="N82" s="17">
        <v>126965</v>
      </c>
      <c r="O82" s="17">
        <v>24453</v>
      </c>
      <c r="P82" s="17">
        <v>0</v>
      </c>
      <c r="Q82" s="17">
        <v>227671</v>
      </c>
      <c r="R82" s="17">
        <v>1303276</v>
      </c>
      <c r="S82" s="17">
        <v>13845292</v>
      </c>
      <c r="T82" s="17">
        <v>10920385</v>
      </c>
      <c r="V82" s="17">
        <v>13816</v>
      </c>
      <c r="X82" s="13"/>
      <c r="Y82" s="14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</row>
    <row r="83" spans="1:37" ht="12.75">
      <c r="A83">
        <v>186</v>
      </c>
      <c r="B83" t="s">
        <v>137</v>
      </c>
      <c r="C83" s="13">
        <v>7050</v>
      </c>
      <c r="D83" s="13">
        <v>2008</v>
      </c>
      <c r="E83" s="16">
        <v>0.14</v>
      </c>
      <c r="F83" s="17">
        <v>0</v>
      </c>
      <c r="G83" s="17">
        <v>9756</v>
      </c>
      <c r="H83" s="17">
        <v>1546</v>
      </c>
      <c r="I83" s="17">
        <v>0</v>
      </c>
      <c r="J83" s="17">
        <v>9800</v>
      </c>
      <c r="K83" s="17">
        <v>0</v>
      </c>
      <c r="L83" s="17">
        <v>883</v>
      </c>
      <c r="M83" s="17">
        <v>0</v>
      </c>
      <c r="N83" s="17">
        <v>1730</v>
      </c>
      <c r="O83" s="17">
        <v>-89</v>
      </c>
      <c r="P83" s="17">
        <v>0</v>
      </c>
      <c r="Q83" s="17">
        <v>23626</v>
      </c>
      <c r="R83" s="17">
        <v>247835</v>
      </c>
      <c r="S83" s="17">
        <v>218787</v>
      </c>
      <c r="T83" s="17">
        <v>18837</v>
      </c>
      <c r="V83" s="17">
        <v>1135</v>
      </c>
      <c r="X83" s="13"/>
      <c r="Y83" s="14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</row>
    <row r="84" spans="1:37" ht="12.75">
      <c r="A84">
        <v>191</v>
      </c>
      <c r="B84" t="s">
        <v>108</v>
      </c>
      <c r="C84" s="13">
        <v>7050</v>
      </c>
      <c r="D84" s="13">
        <v>2008</v>
      </c>
      <c r="E84" s="16">
        <v>7.79</v>
      </c>
      <c r="F84" s="17">
        <v>0</v>
      </c>
      <c r="G84" s="17">
        <v>374174</v>
      </c>
      <c r="H84" s="17">
        <v>128136</v>
      </c>
      <c r="I84" s="17">
        <v>0</v>
      </c>
      <c r="J84" s="17">
        <v>296594</v>
      </c>
      <c r="K84" s="17">
        <v>0</v>
      </c>
      <c r="L84" s="17">
        <v>66874</v>
      </c>
      <c r="M84" s="17">
        <v>111844</v>
      </c>
      <c r="N84" s="17">
        <v>181442</v>
      </c>
      <c r="O84" s="17">
        <v>-18285</v>
      </c>
      <c r="P84" s="17">
        <v>14901</v>
      </c>
      <c r="Q84" s="17">
        <v>1125878</v>
      </c>
      <c r="R84" s="17">
        <v>801476</v>
      </c>
      <c r="S84" s="17">
        <v>2702764</v>
      </c>
      <c r="T84" s="17">
        <v>1883346</v>
      </c>
      <c r="V84" s="17">
        <v>11160</v>
      </c>
      <c r="X84" s="13"/>
      <c r="Y84" s="14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</row>
    <row r="85" spans="1:37" ht="12.75">
      <c r="A85">
        <v>193</v>
      </c>
      <c r="B85" t="s">
        <v>155</v>
      </c>
      <c r="C85" s="13">
        <v>7050</v>
      </c>
      <c r="D85" s="13">
        <v>2008</v>
      </c>
      <c r="E85" s="16">
        <v>1.07</v>
      </c>
      <c r="F85" s="17">
        <v>0</v>
      </c>
      <c r="G85" s="17">
        <v>46961</v>
      </c>
      <c r="H85" s="17">
        <v>12144</v>
      </c>
      <c r="I85" s="17">
        <v>0</v>
      </c>
      <c r="J85" s="17">
        <v>897519</v>
      </c>
      <c r="K85" s="17">
        <v>0</v>
      </c>
      <c r="L85" s="17">
        <v>6879</v>
      </c>
      <c r="M85" s="17">
        <v>1374</v>
      </c>
      <c r="N85" s="17">
        <v>15616</v>
      </c>
      <c r="O85" s="17">
        <v>160</v>
      </c>
      <c r="P85" s="17">
        <v>0</v>
      </c>
      <c r="Q85" s="17">
        <v>980653</v>
      </c>
      <c r="R85" s="17">
        <v>607692</v>
      </c>
      <c r="S85" s="17">
        <v>4167521</v>
      </c>
      <c r="T85" s="17">
        <v>1650188</v>
      </c>
      <c r="V85" s="17">
        <v>3267</v>
      </c>
      <c r="X85" s="13"/>
      <c r="Y85" s="14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</row>
    <row r="86" spans="1:37" ht="12.75">
      <c r="A86">
        <v>194</v>
      </c>
      <c r="B86" t="s">
        <v>158</v>
      </c>
      <c r="C86" s="13">
        <v>7050</v>
      </c>
      <c r="D86" s="13">
        <v>2008</v>
      </c>
      <c r="E86" s="16">
        <v>1.3</v>
      </c>
      <c r="F86" s="17">
        <v>0</v>
      </c>
      <c r="G86" s="17">
        <v>60739</v>
      </c>
      <c r="H86" s="17">
        <v>15234</v>
      </c>
      <c r="I86" s="17">
        <v>0</v>
      </c>
      <c r="J86" s="17">
        <v>67517</v>
      </c>
      <c r="K86" s="17">
        <v>0</v>
      </c>
      <c r="L86" s="17">
        <v>867</v>
      </c>
      <c r="M86" s="17">
        <v>2830</v>
      </c>
      <c r="N86" s="17">
        <v>21448</v>
      </c>
      <c r="O86" s="17">
        <v>0</v>
      </c>
      <c r="P86" s="17">
        <v>1313</v>
      </c>
      <c r="Q86" s="17">
        <v>167322</v>
      </c>
      <c r="R86" s="17">
        <v>177633</v>
      </c>
      <c r="S86" s="17">
        <v>1328738</v>
      </c>
      <c r="T86" s="17">
        <v>523232</v>
      </c>
      <c r="V86" s="17">
        <v>1530</v>
      </c>
      <c r="X86" s="13"/>
      <c r="Y86" s="14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</row>
    <row r="87" spans="1:37" ht="12.75">
      <c r="A87">
        <v>195</v>
      </c>
      <c r="B87" t="s">
        <v>128</v>
      </c>
      <c r="C87" s="13">
        <v>7050</v>
      </c>
      <c r="D87" s="13">
        <v>2008</v>
      </c>
      <c r="E87" s="16">
        <v>2.2</v>
      </c>
      <c r="F87" s="17">
        <v>0</v>
      </c>
      <c r="G87" s="17">
        <v>105082</v>
      </c>
      <c r="H87" s="17">
        <v>24882</v>
      </c>
      <c r="I87" s="17">
        <v>229</v>
      </c>
      <c r="J87" s="17">
        <v>156874</v>
      </c>
      <c r="K87" s="17">
        <v>0</v>
      </c>
      <c r="L87" s="17">
        <v>13648</v>
      </c>
      <c r="M87" s="17">
        <v>0</v>
      </c>
      <c r="N87" s="17">
        <v>14736</v>
      </c>
      <c r="O87" s="17">
        <v>844</v>
      </c>
      <c r="P87" s="17">
        <v>0</v>
      </c>
      <c r="Q87" s="17">
        <v>316295</v>
      </c>
      <c r="R87" s="17">
        <v>226349</v>
      </c>
      <c r="S87" s="17">
        <v>113731</v>
      </c>
      <c r="T87" s="17">
        <v>49816</v>
      </c>
      <c r="V87" s="17">
        <v>1252</v>
      </c>
      <c r="X87" s="13"/>
      <c r="Y87" s="14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</row>
    <row r="88" spans="1:37" ht="12.75">
      <c r="A88">
        <v>197</v>
      </c>
      <c r="B88" t="s">
        <v>75</v>
      </c>
      <c r="C88" s="13">
        <v>7050</v>
      </c>
      <c r="D88" s="13">
        <v>2008</v>
      </c>
      <c r="E88" s="16">
        <v>5.69</v>
      </c>
      <c r="F88" s="17">
        <v>0</v>
      </c>
      <c r="G88" s="17">
        <v>269718</v>
      </c>
      <c r="H88" s="17">
        <v>25150</v>
      </c>
      <c r="I88" s="17">
        <v>0</v>
      </c>
      <c r="J88" s="17">
        <v>171198</v>
      </c>
      <c r="K88" s="17">
        <v>0</v>
      </c>
      <c r="L88" s="17">
        <v>0</v>
      </c>
      <c r="M88" s="17">
        <v>84997</v>
      </c>
      <c r="N88" s="17">
        <v>101737</v>
      </c>
      <c r="O88" s="17">
        <v>111708</v>
      </c>
      <c r="P88" s="17">
        <v>0</v>
      </c>
      <c r="Q88" s="17">
        <v>764508</v>
      </c>
      <c r="R88" s="17">
        <v>912001</v>
      </c>
      <c r="S88" s="17">
        <v>0</v>
      </c>
      <c r="T88" s="17">
        <v>0</v>
      </c>
      <c r="V88" s="17">
        <v>7450</v>
      </c>
      <c r="X88" s="13"/>
      <c r="Y88" s="14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</row>
    <row r="89" spans="1:37" ht="12.75">
      <c r="A89">
        <v>198</v>
      </c>
      <c r="B89" t="s">
        <v>115</v>
      </c>
      <c r="C89" s="13">
        <v>7050</v>
      </c>
      <c r="D89" s="13">
        <v>2008</v>
      </c>
      <c r="E89" s="16">
        <v>1.46</v>
      </c>
      <c r="F89" s="17">
        <v>0</v>
      </c>
      <c r="G89" s="17">
        <v>52402</v>
      </c>
      <c r="H89" s="17">
        <v>12257</v>
      </c>
      <c r="I89" s="17">
        <v>0</v>
      </c>
      <c r="J89" s="17">
        <v>172707</v>
      </c>
      <c r="K89" s="17">
        <v>0</v>
      </c>
      <c r="L89" s="17">
        <v>36321</v>
      </c>
      <c r="M89" s="17">
        <v>0</v>
      </c>
      <c r="N89" s="17">
        <v>17355</v>
      </c>
      <c r="O89" s="17">
        <v>572</v>
      </c>
      <c r="P89" s="17">
        <v>0</v>
      </c>
      <c r="Q89" s="17">
        <v>291614</v>
      </c>
      <c r="R89" s="17">
        <v>251853</v>
      </c>
      <c r="S89" s="17">
        <v>1188513</v>
      </c>
      <c r="T89" s="17">
        <v>667652</v>
      </c>
      <c r="V89" s="17">
        <v>3954</v>
      </c>
      <c r="X89" s="13"/>
      <c r="Y89" s="14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</row>
    <row r="90" spans="1:37" ht="12.75">
      <c r="A90">
        <v>199</v>
      </c>
      <c r="B90" t="s">
        <v>127</v>
      </c>
      <c r="C90" s="13">
        <v>7050</v>
      </c>
      <c r="D90" s="13">
        <v>2008</v>
      </c>
      <c r="E90" s="16">
        <v>0.8</v>
      </c>
      <c r="F90" s="17">
        <v>0</v>
      </c>
      <c r="G90" s="17">
        <v>32081</v>
      </c>
      <c r="H90" s="17">
        <v>6841</v>
      </c>
      <c r="I90" s="17">
        <v>0</v>
      </c>
      <c r="J90" s="17">
        <v>448844</v>
      </c>
      <c r="K90" s="17">
        <v>0</v>
      </c>
      <c r="L90" s="17">
        <v>0</v>
      </c>
      <c r="M90" s="17">
        <v>0</v>
      </c>
      <c r="N90" s="17">
        <v>0</v>
      </c>
      <c r="O90" s="17">
        <v>17735</v>
      </c>
      <c r="P90" s="17">
        <v>1465</v>
      </c>
      <c r="Q90" s="17">
        <v>504036</v>
      </c>
      <c r="R90" s="17">
        <v>373989</v>
      </c>
      <c r="S90" s="17">
        <v>5044448</v>
      </c>
      <c r="T90" s="17">
        <v>3222676</v>
      </c>
      <c r="V90" s="17">
        <v>3331</v>
      </c>
      <c r="X90" s="13"/>
      <c r="Y90" s="14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</row>
    <row r="91" spans="1:37" ht="12.75">
      <c r="A91">
        <v>201</v>
      </c>
      <c r="B91" t="s">
        <v>162</v>
      </c>
      <c r="C91" s="13">
        <v>7050</v>
      </c>
      <c r="D91" s="13">
        <v>2008</v>
      </c>
      <c r="E91" s="16">
        <v>12.3</v>
      </c>
      <c r="F91" s="17">
        <v>0</v>
      </c>
      <c r="G91" s="17">
        <v>478160</v>
      </c>
      <c r="H91" s="17">
        <v>140718</v>
      </c>
      <c r="I91" s="17">
        <v>0</v>
      </c>
      <c r="J91" s="17">
        <v>5312727</v>
      </c>
      <c r="K91" s="17">
        <v>148</v>
      </c>
      <c r="L91" s="17">
        <v>16399</v>
      </c>
      <c r="M91" s="17">
        <v>149680</v>
      </c>
      <c r="N91" s="17">
        <v>65644</v>
      </c>
      <c r="O91" s="17">
        <v>2498</v>
      </c>
      <c r="P91" s="17">
        <v>0</v>
      </c>
      <c r="Q91" s="17">
        <v>6165974</v>
      </c>
      <c r="R91" s="17">
        <v>3567389</v>
      </c>
      <c r="S91" s="17">
        <v>44881692</v>
      </c>
      <c r="T91" s="17">
        <v>24687297</v>
      </c>
      <c r="V91" s="17">
        <v>15555</v>
      </c>
      <c r="X91" s="13"/>
      <c r="Y91" s="14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</row>
    <row r="92" spans="1:37" ht="12.75">
      <c r="A92">
        <v>202</v>
      </c>
      <c r="B92" t="s">
        <v>161</v>
      </c>
      <c r="C92" s="13">
        <v>7050</v>
      </c>
      <c r="D92" s="13">
        <v>2008</v>
      </c>
      <c r="E92" s="16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109680</v>
      </c>
      <c r="M92" s="17">
        <v>0</v>
      </c>
      <c r="N92" s="17">
        <v>0</v>
      </c>
      <c r="O92" s="17">
        <v>0</v>
      </c>
      <c r="P92" s="17">
        <v>0</v>
      </c>
      <c r="Q92" s="17">
        <v>109680</v>
      </c>
      <c r="R92" s="17">
        <v>12041</v>
      </c>
      <c r="S92" s="17">
        <v>376</v>
      </c>
      <c r="T92" s="17">
        <v>376</v>
      </c>
      <c r="V92" s="17">
        <v>776</v>
      </c>
      <c r="X92" s="13"/>
      <c r="Y92" s="14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</row>
    <row r="93" spans="1:37" ht="12.75">
      <c r="A93">
        <v>204</v>
      </c>
      <c r="B93" t="s">
        <v>143</v>
      </c>
      <c r="C93" s="13">
        <v>7050</v>
      </c>
      <c r="D93" s="13">
        <v>2008</v>
      </c>
      <c r="E93" s="16">
        <v>0</v>
      </c>
      <c r="F93" s="17">
        <v>0</v>
      </c>
      <c r="G93" s="17">
        <v>0</v>
      </c>
      <c r="H93" s="17">
        <v>0</v>
      </c>
      <c r="I93" s="17">
        <v>0</v>
      </c>
      <c r="J93" s="17">
        <v>2963641</v>
      </c>
      <c r="K93" s="17">
        <v>0</v>
      </c>
      <c r="L93" s="17">
        <v>0</v>
      </c>
      <c r="M93" s="17">
        <v>0</v>
      </c>
      <c r="N93" s="17">
        <v>2279</v>
      </c>
      <c r="O93" s="17">
        <v>17</v>
      </c>
      <c r="P93" s="17">
        <v>0</v>
      </c>
      <c r="Q93" s="17">
        <v>2965937</v>
      </c>
      <c r="R93" s="17">
        <v>1271158</v>
      </c>
      <c r="S93" s="17">
        <v>10023539</v>
      </c>
      <c r="T93" s="17">
        <v>33812</v>
      </c>
      <c r="V93" s="17">
        <v>12695</v>
      </c>
      <c r="X93" s="13"/>
      <c r="Y93" s="14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</row>
    <row r="94" spans="1:37" ht="12.75">
      <c r="A94">
        <v>205</v>
      </c>
      <c r="B94" t="s">
        <v>165</v>
      </c>
      <c r="C94" s="13">
        <v>7050</v>
      </c>
      <c r="D94" s="13">
        <v>2008</v>
      </c>
      <c r="E94" s="16">
        <v>2</v>
      </c>
      <c r="F94" s="17">
        <v>0</v>
      </c>
      <c r="G94" s="17">
        <v>147599</v>
      </c>
      <c r="H94" s="17">
        <v>21953</v>
      </c>
      <c r="I94" s="17">
        <v>0</v>
      </c>
      <c r="J94" s="17">
        <v>2873445</v>
      </c>
      <c r="K94" s="17">
        <v>425</v>
      </c>
      <c r="L94" s="17">
        <v>21098</v>
      </c>
      <c r="M94" s="17">
        <v>0</v>
      </c>
      <c r="N94" s="17">
        <v>26300</v>
      </c>
      <c r="O94" s="17">
        <v>3661</v>
      </c>
      <c r="P94" s="17">
        <v>0</v>
      </c>
      <c r="Q94" s="17">
        <v>3094481</v>
      </c>
      <c r="R94" s="17">
        <v>495050</v>
      </c>
      <c r="S94" s="17">
        <v>5265181</v>
      </c>
      <c r="T94" s="17">
        <v>2006077</v>
      </c>
      <c r="V94" s="17">
        <v>7232</v>
      </c>
      <c r="X94" s="13"/>
      <c r="Y94" s="14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</row>
    <row r="95" spans="1:37" ht="12.75">
      <c r="A95">
        <v>206</v>
      </c>
      <c r="B95" t="s">
        <v>130</v>
      </c>
      <c r="C95" s="13">
        <v>7050</v>
      </c>
      <c r="D95" s="13">
        <v>2008</v>
      </c>
      <c r="E95" s="16">
        <v>0</v>
      </c>
      <c r="F95" s="17">
        <v>0</v>
      </c>
      <c r="G95" s="17">
        <v>0</v>
      </c>
      <c r="H95" s="17">
        <v>0</v>
      </c>
      <c r="I95" s="17">
        <v>0</v>
      </c>
      <c r="J95" s="17">
        <v>256773</v>
      </c>
      <c r="K95" s="17">
        <v>0</v>
      </c>
      <c r="L95" s="17">
        <v>11218</v>
      </c>
      <c r="M95" s="17">
        <v>278</v>
      </c>
      <c r="N95" s="17">
        <v>52975</v>
      </c>
      <c r="O95" s="17">
        <v>0</v>
      </c>
      <c r="P95" s="17">
        <v>0</v>
      </c>
      <c r="Q95" s="17">
        <v>321244</v>
      </c>
      <c r="R95" s="17">
        <v>309969</v>
      </c>
      <c r="S95" s="17">
        <v>988519</v>
      </c>
      <c r="T95" s="17">
        <v>221181</v>
      </c>
      <c r="V95" s="17">
        <v>4763</v>
      </c>
      <c r="X95" s="13"/>
      <c r="Y95" s="14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</row>
    <row r="96" spans="1:37" ht="12.75">
      <c r="A96" s="13">
        <v>207</v>
      </c>
      <c r="B96" s="14" t="s">
        <v>129</v>
      </c>
      <c r="C96" s="13">
        <v>7050</v>
      </c>
      <c r="D96" s="13">
        <v>2008</v>
      </c>
      <c r="E96" s="16">
        <v>20.52</v>
      </c>
      <c r="F96" s="17">
        <v>0</v>
      </c>
      <c r="G96" s="17">
        <v>756147</v>
      </c>
      <c r="H96" s="17">
        <v>179311</v>
      </c>
      <c r="I96" s="17">
        <v>0</v>
      </c>
      <c r="J96" s="17">
        <v>138014</v>
      </c>
      <c r="K96" s="17">
        <v>0</v>
      </c>
      <c r="L96" s="17">
        <v>51882</v>
      </c>
      <c r="M96" s="17">
        <v>237146</v>
      </c>
      <c r="N96" s="17">
        <v>254333</v>
      </c>
      <c r="O96" s="17">
        <v>2</v>
      </c>
      <c r="P96" s="17">
        <v>55024</v>
      </c>
      <c r="Q96" s="17">
        <v>1561811</v>
      </c>
      <c r="R96" s="17">
        <v>2108907</v>
      </c>
      <c r="S96" s="17">
        <v>21442573</v>
      </c>
      <c r="T96" s="17">
        <v>14549594</v>
      </c>
      <c r="V96" s="17">
        <v>16033</v>
      </c>
      <c r="X96" s="13"/>
      <c r="Y96" s="14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</row>
    <row r="97" spans="1:25" ht="12.75">
      <c r="A97" s="10">
        <v>208</v>
      </c>
      <c r="B97" s="10" t="s">
        <v>136</v>
      </c>
      <c r="C97" s="10">
        <v>7050</v>
      </c>
      <c r="D97" s="10">
        <v>2008</v>
      </c>
      <c r="E97" s="10">
        <v>15.98</v>
      </c>
      <c r="F97" s="10">
        <v>0</v>
      </c>
      <c r="G97" s="10">
        <v>712662</v>
      </c>
      <c r="H97" s="10">
        <v>172497</v>
      </c>
      <c r="I97" s="10">
        <v>0</v>
      </c>
      <c r="J97" s="10">
        <v>340571</v>
      </c>
      <c r="K97" s="10">
        <v>400</v>
      </c>
      <c r="L97" s="10">
        <v>255468</v>
      </c>
      <c r="M97" s="10">
        <v>11187</v>
      </c>
      <c r="N97" s="10">
        <v>694334</v>
      </c>
      <c r="O97" s="10">
        <v>129886</v>
      </c>
      <c r="P97" s="10">
        <v>0</v>
      </c>
      <c r="Q97" s="10">
        <v>2317005</v>
      </c>
      <c r="R97" s="10">
        <v>1512837</v>
      </c>
      <c r="S97" s="10">
        <v>0</v>
      </c>
      <c r="T97" s="10">
        <v>0</v>
      </c>
      <c r="V97" s="10">
        <v>13830</v>
      </c>
      <c r="X97" s="13"/>
      <c r="Y97" s="14"/>
    </row>
    <row r="98" spans="1:25" ht="12.75">
      <c r="A98" s="10">
        <v>209</v>
      </c>
      <c r="B98" s="10" t="s">
        <v>170</v>
      </c>
      <c r="D98" s="10">
        <v>2008</v>
      </c>
      <c r="X98" s="13"/>
      <c r="Y98" s="14"/>
    </row>
    <row r="99" spans="1:22" ht="12.75">
      <c r="A99" s="10">
        <v>904</v>
      </c>
      <c r="B99" s="10" t="s">
        <v>147</v>
      </c>
      <c r="C99" s="10">
        <v>7050</v>
      </c>
      <c r="D99" s="10">
        <v>2008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V99" s="10">
        <v>2105</v>
      </c>
    </row>
    <row r="100" spans="1:22" ht="12.75">
      <c r="A100" s="10">
        <v>915</v>
      </c>
      <c r="B100" s="10" t="s">
        <v>151</v>
      </c>
      <c r="C100" s="10">
        <v>7050</v>
      </c>
      <c r="D100" s="10">
        <v>2008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V100" s="10">
        <v>981</v>
      </c>
    </row>
    <row r="101" spans="1:22" ht="12.75">
      <c r="A101" s="10">
        <v>919</v>
      </c>
      <c r="B101" s="10" t="s">
        <v>168</v>
      </c>
      <c r="C101" s="10">
        <v>7050</v>
      </c>
      <c r="D101" s="10">
        <v>2008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V101" s="10">
        <v>567</v>
      </c>
    </row>
    <row r="102" ht="12.75">
      <c r="V102" s="15"/>
    </row>
    <row r="103" ht="12.75">
      <c r="V103" s="15" t="s">
        <v>68</v>
      </c>
    </row>
    <row r="104" ht="12.75">
      <c r="V104" s="15" t="s">
        <v>69</v>
      </c>
    </row>
    <row r="105" ht="12.75">
      <c r="V105" s="15" t="s">
        <v>70</v>
      </c>
    </row>
    <row r="106" spans="1:45" ht="12.75">
      <c r="A106" s="11" t="s">
        <v>47</v>
      </c>
      <c r="B106" s="11" t="s">
        <v>49</v>
      </c>
      <c r="C106" s="11" t="s">
        <v>50</v>
      </c>
      <c r="D106" s="11" t="s">
        <v>51</v>
      </c>
      <c r="E106" s="11" t="s">
        <v>52</v>
      </c>
      <c r="F106" s="11" t="s">
        <v>53</v>
      </c>
      <c r="G106" s="11" t="s">
        <v>54</v>
      </c>
      <c r="H106" s="11" t="s">
        <v>55</v>
      </c>
      <c r="I106" s="11" t="s">
        <v>56</v>
      </c>
      <c r="J106" s="11" t="s">
        <v>57</v>
      </c>
      <c r="K106" s="11" t="s">
        <v>58</v>
      </c>
      <c r="L106" s="11" t="s">
        <v>59</v>
      </c>
      <c r="M106" s="11" t="s">
        <v>60</v>
      </c>
      <c r="N106" s="11" t="s">
        <v>61</v>
      </c>
      <c r="O106" s="11" t="s">
        <v>62</v>
      </c>
      <c r="P106" s="11" t="s">
        <v>63</v>
      </c>
      <c r="Q106" s="11" t="s">
        <v>64</v>
      </c>
      <c r="R106" s="11" t="s">
        <v>65</v>
      </c>
      <c r="S106" s="11" t="s">
        <v>66</v>
      </c>
      <c r="T106" s="11" t="s">
        <v>67</v>
      </c>
      <c r="V106" s="12" t="s">
        <v>71</v>
      </c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</row>
    <row r="107" spans="1:45" ht="12.75">
      <c r="A107">
        <v>1</v>
      </c>
      <c r="B107" t="s">
        <v>146</v>
      </c>
      <c r="C107" s="13">
        <v>7050</v>
      </c>
      <c r="D107" s="13">
        <v>2009</v>
      </c>
      <c r="E107" s="21">
        <v>70</v>
      </c>
      <c r="F107" s="22">
        <v>0</v>
      </c>
      <c r="G107" s="22">
        <v>3347158</v>
      </c>
      <c r="H107" s="22">
        <v>1296056</v>
      </c>
      <c r="I107" s="22">
        <v>520</v>
      </c>
      <c r="J107" s="22">
        <v>48096349</v>
      </c>
      <c r="K107" s="22">
        <v>10507</v>
      </c>
      <c r="L107" s="22">
        <v>473283</v>
      </c>
      <c r="M107" s="22">
        <v>1354669</v>
      </c>
      <c r="N107" s="22">
        <v>399494</v>
      </c>
      <c r="O107" s="22">
        <v>102369</v>
      </c>
      <c r="P107" s="22">
        <v>0</v>
      </c>
      <c r="Q107" s="22">
        <v>55080405</v>
      </c>
      <c r="R107" s="22">
        <v>26475175</v>
      </c>
      <c r="S107" s="22">
        <v>263921696</v>
      </c>
      <c r="T107" s="22">
        <v>168741638</v>
      </c>
      <c r="V107" s="26">
        <v>65434</v>
      </c>
      <c r="W107" s="24"/>
      <c r="X107" s="25"/>
      <c r="Y107" s="26"/>
      <c r="Z107"/>
      <c r="AA107"/>
      <c r="AB107"/>
      <c r="AD107" s="16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</row>
    <row r="108" spans="1:25" ht="12.75">
      <c r="A108">
        <v>3</v>
      </c>
      <c r="B108" t="s">
        <v>164</v>
      </c>
      <c r="C108" s="13">
        <v>7050</v>
      </c>
      <c r="D108" s="13">
        <v>2009</v>
      </c>
      <c r="E108" s="32">
        <v>13</v>
      </c>
      <c r="F108" s="23">
        <v>0</v>
      </c>
      <c r="G108" s="23">
        <v>613257</v>
      </c>
      <c r="H108" s="23">
        <v>232883</v>
      </c>
      <c r="I108" s="23">
        <v>0</v>
      </c>
      <c r="J108" s="23">
        <v>15819987</v>
      </c>
      <c r="K108" s="23">
        <v>2431</v>
      </c>
      <c r="L108" s="23">
        <v>106903</v>
      </c>
      <c r="M108" s="23">
        <v>496475</v>
      </c>
      <c r="N108" s="23">
        <v>0</v>
      </c>
      <c r="O108" s="23">
        <v>33717</v>
      </c>
      <c r="P108" s="23">
        <v>0</v>
      </c>
      <c r="Q108" s="23">
        <v>17305653</v>
      </c>
      <c r="R108" s="23">
        <v>6278127</v>
      </c>
      <c r="S108" s="23">
        <v>81657872</v>
      </c>
      <c r="T108" s="23">
        <v>70562259</v>
      </c>
      <c r="V108" s="23">
        <v>27098</v>
      </c>
      <c r="W108" s="27"/>
      <c r="X108" s="28"/>
      <c r="Y108" s="23"/>
    </row>
    <row r="109" spans="1:45" ht="12.75">
      <c r="A109">
        <v>8</v>
      </c>
      <c r="B109" t="s">
        <v>94</v>
      </c>
      <c r="C109" s="13">
        <v>7050</v>
      </c>
      <c r="D109" s="13">
        <v>2009</v>
      </c>
      <c r="E109" s="21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4694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4694</v>
      </c>
      <c r="R109" s="22">
        <v>174670</v>
      </c>
      <c r="S109" s="22">
        <v>283270</v>
      </c>
      <c r="T109" s="22">
        <v>35437</v>
      </c>
      <c r="V109" s="26">
        <v>1645</v>
      </c>
      <c r="W109" s="27"/>
      <c r="X109" s="25"/>
      <c r="Y109" s="26"/>
      <c r="Z109"/>
      <c r="AA109"/>
      <c r="AB109"/>
      <c r="AD109" s="16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</row>
    <row r="110" spans="1:28" ht="12.75">
      <c r="A110">
        <v>10</v>
      </c>
      <c r="B110" t="s">
        <v>121</v>
      </c>
      <c r="C110" s="13">
        <v>7050</v>
      </c>
      <c r="D110" s="13">
        <v>2009</v>
      </c>
      <c r="E110" s="21">
        <v>109.15</v>
      </c>
      <c r="F110" s="22">
        <v>0</v>
      </c>
      <c r="G110" s="22">
        <v>4766083</v>
      </c>
      <c r="H110" s="22">
        <v>895517</v>
      </c>
      <c r="I110" s="22">
        <v>0</v>
      </c>
      <c r="J110" s="22">
        <v>1003006</v>
      </c>
      <c r="K110" s="22">
        <v>18358</v>
      </c>
      <c r="L110" s="22">
        <v>348574</v>
      </c>
      <c r="M110" s="22">
        <v>1158324</v>
      </c>
      <c r="N110" s="22">
        <v>176727</v>
      </c>
      <c r="O110" s="22">
        <v>658879</v>
      </c>
      <c r="P110" s="22">
        <v>0</v>
      </c>
      <c r="Q110" s="22">
        <v>9025468</v>
      </c>
      <c r="R110" s="22">
        <v>922821</v>
      </c>
      <c r="S110" s="22">
        <v>-514</v>
      </c>
      <c r="T110" s="22">
        <v>-412</v>
      </c>
      <c r="V110" s="26">
        <v>79237</v>
      </c>
      <c r="W110" s="27"/>
      <c r="X110" s="25"/>
      <c r="Y110" s="26"/>
      <c r="Z110"/>
      <c r="AA110"/>
      <c r="AB110"/>
    </row>
    <row r="111" spans="1:45" ht="12.75">
      <c r="A111">
        <v>14</v>
      </c>
      <c r="B111" t="s">
        <v>163</v>
      </c>
      <c r="C111" s="13">
        <v>7050</v>
      </c>
      <c r="D111" s="13">
        <v>2009</v>
      </c>
      <c r="E111" s="21">
        <v>47.93</v>
      </c>
      <c r="F111" s="22">
        <v>0</v>
      </c>
      <c r="G111" s="22">
        <v>2266289</v>
      </c>
      <c r="H111" s="22">
        <v>640406</v>
      </c>
      <c r="I111" s="22">
        <v>0</v>
      </c>
      <c r="J111" s="22">
        <v>1327803</v>
      </c>
      <c r="K111" s="22">
        <v>4052</v>
      </c>
      <c r="L111" s="22">
        <v>1762281</v>
      </c>
      <c r="M111" s="22">
        <v>322495</v>
      </c>
      <c r="N111" s="22">
        <v>909248</v>
      </c>
      <c r="O111" s="22">
        <v>155926</v>
      </c>
      <c r="P111" s="22">
        <v>19030</v>
      </c>
      <c r="Q111" s="22">
        <v>7369470</v>
      </c>
      <c r="R111" s="22">
        <v>4677068</v>
      </c>
      <c r="S111" s="22">
        <v>9340846</v>
      </c>
      <c r="T111" s="22">
        <v>7012078</v>
      </c>
      <c r="V111" s="26">
        <v>28361</v>
      </c>
      <c r="W111" s="24"/>
      <c r="X111" s="25"/>
      <c r="Y111" s="26"/>
      <c r="Z111"/>
      <c r="AA111"/>
      <c r="AB111"/>
      <c r="AD111" s="16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</row>
    <row r="112" spans="1:45" ht="12.75">
      <c r="A112">
        <v>20</v>
      </c>
      <c r="B112" t="s">
        <v>149</v>
      </c>
      <c r="C112" s="13">
        <v>7050</v>
      </c>
      <c r="D112" s="13">
        <v>2009</v>
      </c>
      <c r="E112" s="21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V112" s="26">
        <v>1122</v>
      </c>
      <c r="W112" s="29"/>
      <c r="X112" s="25"/>
      <c r="Y112" s="26"/>
      <c r="Z112"/>
      <c r="AA112"/>
      <c r="AB112"/>
      <c r="AD112" s="16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</row>
    <row r="113" spans="1:45" ht="12.75">
      <c r="A113">
        <v>21</v>
      </c>
      <c r="B113" t="s">
        <v>100</v>
      </c>
      <c r="C113" s="13">
        <v>7050</v>
      </c>
      <c r="D113" s="13">
        <v>2009</v>
      </c>
      <c r="E113" s="21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89423</v>
      </c>
      <c r="K113" s="22">
        <v>0</v>
      </c>
      <c r="L113" s="22">
        <v>0</v>
      </c>
      <c r="M113" s="22">
        <v>0</v>
      </c>
      <c r="N113" s="22">
        <v>10504</v>
      </c>
      <c r="O113" s="22">
        <v>0</v>
      </c>
      <c r="P113" s="22">
        <v>0</v>
      </c>
      <c r="Q113" s="22">
        <v>99927</v>
      </c>
      <c r="R113" s="22">
        <v>75725</v>
      </c>
      <c r="S113" s="22">
        <v>347241</v>
      </c>
      <c r="T113" s="22">
        <v>99826</v>
      </c>
      <c r="V113" s="26">
        <v>2664</v>
      </c>
      <c r="W113" s="24"/>
      <c r="X113" s="25"/>
      <c r="Y113" s="26"/>
      <c r="Z113"/>
      <c r="AA113"/>
      <c r="AB113"/>
      <c r="AD113" s="16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</row>
    <row r="114" spans="1:45" ht="12.75">
      <c r="A114">
        <v>22</v>
      </c>
      <c r="B114" t="s">
        <v>97</v>
      </c>
      <c r="C114" s="13">
        <v>7050</v>
      </c>
      <c r="D114" s="13">
        <v>2009</v>
      </c>
      <c r="E114" s="21">
        <v>3.87</v>
      </c>
      <c r="F114" s="22">
        <v>0</v>
      </c>
      <c r="G114" s="22">
        <v>138117</v>
      </c>
      <c r="H114" s="22">
        <v>37924</v>
      </c>
      <c r="I114" s="22">
        <v>0</v>
      </c>
      <c r="J114" s="22">
        <v>109076</v>
      </c>
      <c r="K114" s="22">
        <v>0</v>
      </c>
      <c r="L114" s="22">
        <v>0</v>
      </c>
      <c r="M114" s="22">
        <v>2977</v>
      </c>
      <c r="N114" s="22">
        <v>134070</v>
      </c>
      <c r="O114" s="22">
        <v>19100</v>
      </c>
      <c r="P114" s="22">
        <v>0</v>
      </c>
      <c r="Q114" s="22">
        <v>441264</v>
      </c>
      <c r="R114" s="22">
        <v>511296</v>
      </c>
      <c r="S114" s="22">
        <v>0</v>
      </c>
      <c r="T114" s="22">
        <v>0</v>
      </c>
      <c r="V114" s="26">
        <v>4807</v>
      </c>
      <c r="W114" s="24"/>
      <c r="X114" s="25"/>
      <c r="Y114" s="26"/>
      <c r="Z114"/>
      <c r="AA114"/>
      <c r="AB114"/>
      <c r="AD114" s="16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</row>
    <row r="115" spans="1:45" ht="12.75">
      <c r="A115">
        <v>23</v>
      </c>
      <c r="B115" t="s">
        <v>145</v>
      </c>
      <c r="C115" s="13">
        <v>7050</v>
      </c>
      <c r="D115" s="13">
        <v>2009</v>
      </c>
      <c r="E115" s="21">
        <v>2.17</v>
      </c>
      <c r="F115" s="22">
        <v>0</v>
      </c>
      <c r="G115" s="22">
        <v>48300</v>
      </c>
      <c r="H115" s="22">
        <v>11332</v>
      </c>
      <c r="I115" s="22">
        <v>0</v>
      </c>
      <c r="J115" s="22">
        <v>757701</v>
      </c>
      <c r="K115" s="22">
        <v>0</v>
      </c>
      <c r="L115" s="22">
        <v>0</v>
      </c>
      <c r="M115" s="22">
        <v>0</v>
      </c>
      <c r="N115" s="22">
        <v>17895</v>
      </c>
      <c r="O115" s="22">
        <v>1356</v>
      </c>
      <c r="P115" s="22">
        <v>0</v>
      </c>
      <c r="Q115" s="22">
        <v>836584</v>
      </c>
      <c r="R115" s="22">
        <v>246117</v>
      </c>
      <c r="S115" s="22">
        <v>252</v>
      </c>
      <c r="T115" s="22">
        <v>23</v>
      </c>
      <c r="V115" s="26">
        <v>1454</v>
      </c>
      <c r="W115" s="24"/>
      <c r="X115" s="25"/>
      <c r="Y115" s="26"/>
      <c r="Z115"/>
      <c r="AA115"/>
      <c r="AB115"/>
      <c r="AD115" s="16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</row>
    <row r="116" spans="1:28" ht="12.75">
      <c r="A116">
        <v>26</v>
      </c>
      <c r="B116" t="s">
        <v>106</v>
      </c>
      <c r="C116" s="13">
        <v>7050</v>
      </c>
      <c r="D116" s="13">
        <v>2009</v>
      </c>
      <c r="E116" s="21">
        <v>21.3</v>
      </c>
      <c r="F116" s="22">
        <v>0</v>
      </c>
      <c r="G116" s="22">
        <v>703882</v>
      </c>
      <c r="H116" s="22">
        <v>243902</v>
      </c>
      <c r="I116" s="22">
        <v>0</v>
      </c>
      <c r="J116" s="22">
        <v>-14435</v>
      </c>
      <c r="K116" s="22">
        <v>0</v>
      </c>
      <c r="L116" s="22">
        <v>29697</v>
      </c>
      <c r="M116" s="22">
        <v>0</v>
      </c>
      <c r="N116" s="22">
        <v>67846</v>
      </c>
      <c r="O116" s="22">
        <v>0</v>
      </c>
      <c r="P116" s="22">
        <v>0</v>
      </c>
      <c r="Q116" s="22">
        <v>1030892</v>
      </c>
      <c r="R116" s="22">
        <v>637878</v>
      </c>
      <c r="S116" s="22">
        <v>0</v>
      </c>
      <c r="T116" s="22">
        <v>0</v>
      </c>
      <c r="V116" s="26">
        <v>24570</v>
      </c>
      <c r="W116" s="24"/>
      <c r="X116" s="25"/>
      <c r="Y116" s="26"/>
      <c r="Z116"/>
      <c r="AA116"/>
      <c r="AB116"/>
    </row>
    <row r="117" spans="1:45" ht="12.75">
      <c r="A117">
        <v>29</v>
      </c>
      <c r="B117" t="s">
        <v>90</v>
      </c>
      <c r="C117" s="13">
        <v>7050</v>
      </c>
      <c r="D117" s="13">
        <v>2009</v>
      </c>
      <c r="E117" s="21">
        <v>82.58</v>
      </c>
      <c r="F117" s="22">
        <v>0</v>
      </c>
      <c r="G117" s="22">
        <v>3391486</v>
      </c>
      <c r="H117" s="22">
        <v>889148</v>
      </c>
      <c r="I117" s="22">
        <v>0</v>
      </c>
      <c r="J117" s="22">
        <v>1307907</v>
      </c>
      <c r="K117" s="22">
        <v>1653</v>
      </c>
      <c r="L117" s="22">
        <v>104438</v>
      </c>
      <c r="M117" s="22">
        <v>698269</v>
      </c>
      <c r="N117" s="22">
        <v>331620</v>
      </c>
      <c r="O117" s="22">
        <v>34688</v>
      </c>
      <c r="P117" s="22">
        <v>374</v>
      </c>
      <c r="Q117" s="22">
        <v>6758835</v>
      </c>
      <c r="R117" s="22">
        <v>3712024</v>
      </c>
      <c r="S117" s="22">
        <v>3695697</v>
      </c>
      <c r="T117" s="22">
        <v>3146003</v>
      </c>
      <c r="V117" s="26">
        <v>43020</v>
      </c>
      <c r="W117" s="24"/>
      <c r="X117" s="25"/>
      <c r="Y117" s="26"/>
      <c r="Z117"/>
      <c r="AA117"/>
      <c r="AB117"/>
      <c r="AD117" s="16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</row>
    <row r="118" spans="1:45" ht="12.75">
      <c r="A118">
        <v>32</v>
      </c>
      <c r="B118" t="s">
        <v>111</v>
      </c>
      <c r="C118" s="13">
        <v>7050</v>
      </c>
      <c r="D118" s="13">
        <v>2009</v>
      </c>
      <c r="E118" s="21">
        <v>58</v>
      </c>
      <c r="F118" s="22">
        <v>0</v>
      </c>
      <c r="G118" s="22">
        <v>2233374</v>
      </c>
      <c r="H118" s="22">
        <v>789324</v>
      </c>
      <c r="I118" s="22">
        <v>0</v>
      </c>
      <c r="J118" s="22">
        <v>13488808</v>
      </c>
      <c r="K118" s="22">
        <v>839</v>
      </c>
      <c r="L118" s="22">
        <v>281473</v>
      </c>
      <c r="M118" s="22">
        <v>349403</v>
      </c>
      <c r="N118" s="22">
        <v>209013</v>
      </c>
      <c r="O118" s="22">
        <v>23112</v>
      </c>
      <c r="P118" s="22">
        <v>75074</v>
      </c>
      <c r="Q118" s="22">
        <v>17300272</v>
      </c>
      <c r="R118" s="22">
        <v>6528263</v>
      </c>
      <c r="S118" s="22">
        <v>99334931</v>
      </c>
      <c r="T118" s="22">
        <v>61484150</v>
      </c>
      <c r="V118" s="26">
        <v>43072</v>
      </c>
      <c r="W118" s="24"/>
      <c r="X118" s="25"/>
      <c r="Y118" s="26"/>
      <c r="Z118"/>
      <c r="AA118"/>
      <c r="AB118"/>
      <c r="AD118" s="16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</row>
    <row r="119" spans="1:45" ht="12.75">
      <c r="A119">
        <v>35</v>
      </c>
      <c r="B119" t="s">
        <v>148</v>
      </c>
      <c r="C119" s="13">
        <v>7050</v>
      </c>
      <c r="D119" s="13">
        <v>2009</v>
      </c>
      <c r="E119" s="21">
        <v>2.16</v>
      </c>
      <c r="F119" s="22">
        <v>0</v>
      </c>
      <c r="G119" s="22">
        <v>64844</v>
      </c>
      <c r="H119" s="22">
        <v>13022</v>
      </c>
      <c r="I119" s="22">
        <v>0</v>
      </c>
      <c r="J119" s="22">
        <v>333278</v>
      </c>
      <c r="K119" s="22">
        <v>0</v>
      </c>
      <c r="L119" s="22">
        <v>18074</v>
      </c>
      <c r="M119" s="22">
        <v>22549</v>
      </c>
      <c r="N119" s="22">
        <v>40692</v>
      </c>
      <c r="O119" s="22">
        <v>0</v>
      </c>
      <c r="P119" s="22">
        <v>0</v>
      </c>
      <c r="Q119" s="22">
        <v>492459</v>
      </c>
      <c r="R119" s="22">
        <v>620433</v>
      </c>
      <c r="S119" s="22">
        <v>3544269</v>
      </c>
      <c r="T119" s="22">
        <v>1579140</v>
      </c>
      <c r="V119" s="26">
        <v>3826</v>
      </c>
      <c r="W119" s="29"/>
      <c r="X119" s="25"/>
      <c r="Y119" s="26"/>
      <c r="Z119"/>
      <c r="AA119"/>
      <c r="AB119"/>
      <c r="AD119" s="16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</row>
    <row r="120" spans="1:45" ht="12.75">
      <c r="A120">
        <v>37</v>
      </c>
      <c r="B120" t="s">
        <v>82</v>
      </c>
      <c r="C120" s="13">
        <v>7050</v>
      </c>
      <c r="D120" s="13">
        <v>2009</v>
      </c>
      <c r="E120" s="32">
        <v>33.3</v>
      </c>
      <c r="F120" s="33">
        <v>0</v>
      </c>
      <c r="G120" s="33">
        <v>1157396</v>
      </c>
      <c r="H120" s="33">
        <v>278341</v>
      </c>
      <c r="I120" s="33">
        <v>0</v>
      </c>
      <c r="J120" s="33">
        <v>2764334</v>
      </c>
      <c r="K120" s="33">
        <v>0</v>
      </c>
      <c r="L120" s="33">
        <v>4824</v>
      </c>
      <c r="M120" s="33">
        <v>337428</v>
      </c>
      <c r="N120" s="33">
        <v>158223</v>
      </c>
      <c r="O120" s="33">
        <v>209324</v>
      </c>
      <c r="P120" s="33">
        <v>884368</v>
      </c>
      <c r="Q120" s="33">
        <v>4025502</v>
      </c>
      <c r="R120" s="33">
        <v>2255748</v>
      </c>
      <c r="S120" s="33">
        <v>1231632</v>
      </c>
      <c r="T120" s="33">
        <v>1222957</v>
      </c>
      <c r="V120" s="23">
        <v>24058</v>
      </c>
      <c r="W120" s="24"/>
      <c r="X120" s="25"/>
      <c r="Y120" s="23"/>
      <c r="Z120"/>
      <c r="AA120"/>
      <c r="AB120"/>
      <c r="AD120" s="16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</row>
    <row r="121" spans="1:45" ht="12.75">
      <c r="A121">
        <v>38</v>
      </c>
      <c r="B121" t="s">
        <v>140</v>
      </c>
      <c r="C121" s="13">
        <v>7050</v>
      </c>
      <c r="D121" s="13">
        <v>2009</v>
      </c>
      <c r="E121" s="21">
        <v>10.7</v>
      </c>
      <c r="F121" s="22">
        <v>0</v>
      </c>
      <c r="G121" s="22">
        <v>378594</v>
      </c>
      <c r="H121" s="22">
        <v>110101</v>
      </c>
      <c r="I121" s="22">
        <v>0</v>
      </c>
      <c r="J121" s="22">
        <v>59787</v>
      </c>
      <c r="K121" s="22">
        <v>0</v>
      </c>
      <c r="L121" s="22">
        <v>4359</v>
      </c>
      <c r="M121" s="22">
        <v>97</v>
      </c>
      <c r="N121" s="22">
        <v>90510</v>
      </c>
      <c r="O121" s="22">
        <v>40514</v>
      </c>
      <c r="P121" s="22">
        <v>0</v>
      </c>
      <c r="Q121" s="22">
        <v>683962</v>
      </c>
      <c r="R121" s="22">
        <v>286124</v>
      </c>
      <c r="S121" s="22">
        <v>589395</v>
      </c>
      <c r="T121" s="22">
        <v>391954</v>
      </c>
      <c r="V121" s="26">
        <v>13521</v>
      </c>
      <c r="W121" s="30"/>
      <c r="X121" s="25"/>
      <c r="Y121" s="26"/>
      <c r="Z121"/>
      <c r="AA121"/>
      <c r="AB121"/>
      <c r="AD121" s="16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</row>
    <row r="122" spans="1:45" ht="12.75">
      <c r="A122">
        <v>39</v>
      </c>
      <c r="B122" t="s">
        <v>92</v>
      </c>
      <c r="C122" s="13">
        <v>7050</v>
      </c>
      <c r="D122" s="13">
        <v>2009</v>
      </c>
      <c r="E122" s="21">
        <v>5.5</v>
      </c>
      <c r="F122" s="22">
        <v>0</v>
      </c>
      <c r="G122" s="22">
        <v>192840</v>
      </c>
      <c r="H122" s="22">
        <v>31452</v>
      </c>
      <c r="I122" s="22">
        <v>0</v>
      </c>
      <c r="J122" s="22">
        <v>118408</v>
      </c>
      <c r="K122" s="22">
        <v>0</v>
      </c>
      <c r="L122" s="22">
        <v>14048</v>
      </c>
      <c r="M122" s="22">
        <v>234303</v>
      </c>
      <c r="N122" s="22">
        <v>89804</v>
      </c>
      <c r="O122" s="22">
        <v>8</v>
      </c>
      <c r="P122" s="22">
        <v>0</v>
      </c>
      <c r="Q122" s="22">
        <v>680863</v>
      </c>
      <c r="R122" s="22">
        <v>258616</v>
      </c>
      <c r="S122" s="22">
        <v>2634425</v>
      </c>
      <c r="T122" s="22">
        <v>1687666</v>
      </c>
      <c r="V122" s="26">
        <v>11618</v>
      </c>
      <c r="W122" s="24"/>
      <c r="X122" s="25"/>
      <c r="Y122" s="26"/>
      <c r="Z122"/>
      <c r="AA122"/>
      <c r="AB122"/>
      <c r="AD122" s="16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</row>
    <row r="123" spans="1:45" ht="12.75">
      <c r="A123">
        <v>43</v>
      </c>
      <c r="B123" t="s">
        <v>122</v>
      </c>
      <c r="C123" s="13">
        <v>7050</v>
      </c>
      <c r="D123" s="13">
        <v>2009</v>
      </c>
      <c r="E123" s="32">
        <v>3.91</v>
      </c>
      <c r="F123" s="23">
        <v>0</v>
      </c>
      <c r="G123" s="23">
        <v>119967</v>
      </c>
      <c r="H123" s="23">
        <v>40302</v>
      </c>
      <c r="I123" s="23">
        <v>0</v>
      </c>
      <c r="J123" s="23">
        <v>48300</v>
      </c>
      <c r="K123" s="23">
        <v>0</v>
      </c>
      <c r="L123" s="23">
        <v>5750</v>
      </c>
      <c r="M123" s="23">
        <v>43771</v>
      </c>
      <c r="N123" s="23">
        <v>72248</v>
      </c>
      <c r="O123" s="23">
        <v>-30</v>
      </c>
      <c r="P123" s="23">
        <v>0</v>
      </c>
      <c r="Q123" s="23">
        <v>330308</v>
      </c>
      <c r="R123" s="23">
        <v>259989</v>
      </c>
      <c r="S123" s="23">
        <v>73761</v>
      </c>
      <c r="T123" s="23">
        <v>53699</v>
      </c>
      <c r="V123" s="23">
        <v>4221</v>
      </c>
      <c r="W123" s="24"/>
      <c r="X123" s="25"/>
      <c r="Y123" s="23"/>
      <c r="AD123" s="16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</row>
    <row r="124" spans="1:28" ht="12.75">
      <c r="A124">
        <v>45</v>
      </c>
      <c r="B124" t="s">
        <v>79</v>
      </c>
      <c r="C124" s="13">
        <v>7050</v>
      </c>
      <c r="D124" s="13">
        <v>2009</v>
      </c>
      <c r="E124" s="21">
        <v>1.15</v>
      </c>
      <c r="F124" s="22">
        <v>0</v>
      </c>
      <c r="G124" s="22">
        <v>34579</v>
      </c>
      <c r="H124" s="22">
        <v>7629</v>
      </c>
      <c r="I124" s="22">
        <v>0</v>
      </c>
      <c r="J124" s="22">
        <v>15641</v>
      </c>
      <c r="K124" s="22">
        <v>0</v>
      </c>
      <c r="L124" s="22">
        <v>406</v>
      </c>
      <c r="M124" s="22">
        <v>0</v>
      </c>
      <c r="N124" s="22">
        <v>5166</v>
      </c>
      <c r="O124" s="22">
        <v>665</v>
      </c>
      <c r="P124" s="22">
        <v>1046</v>
      </c>
      <c r="Q124" s="22">
        <v>63040</v>
      </c>
      <c r="R124" s="22">
        <v>32377</v>
      </c>
      <c r="S124" s="22">
        <v>87673</v>
      </c>
      <c r="T124" s="22">
        <v>18992</v>
      </c>
      <c r="V124" s="26">
        <v>1212</v>
      </c>
      <c r="W124" s="30"/>
      <c r="X124" s="25"/>
      <c r="Y124" s="26"/>
      <c r="Z124"/>
      <c r="AA124"/>
      <c r="AB124"/>
    </row>
    <row r="125" spans="1:45" ht="12.75">
      <c r="A125">
        <v>46</v>
      </c>
      <c r="B125" t="s">
        <v>107</v>
      </c>
      <c r="C125" s="13">
        <v>7050</v>
      </c>
      <c r="D125" s="13">
        <v>2009</v>
      </c>
      <c r="E125" s="21">
        <v>0</v>
      </c>
      <c r="F125" s="22">
        <v>0</v>
      </c>
      <c r="G125" s="22">
        <v>0</v>
      </c>
      <c r="H125" s="22">
        <v>0</v>
      </c>
      <c r="I125" s="22">
        <v>586446</v>
      </c>
      <c r="J125" s="22">
        <v>0</v>
      </c>
      <c r="K125" s="22">
        <v>1894</v>
      </c>
      <c r="L125" s="22">
        <v>0</v>
      </c>
      <c r="M125" s="22">
        <v>15049</v>
      </c>
      <c r="N125" s="22">
        <v>17152</v>
      </c>
      <c r="O125" s="22">
        <v>0</v>
      </c>
      <c r="P125" s="22">
        <v>0</v>
      </c>
      <c r="Q125" s="22">
        <v>620541</v>
      </c>
      <c r="R125" s="22">
        <v>237998</v>
      </c>
      <c r="S125" s="22">
        <v>1822999</v>
      </c>
      <c r="T125" s="22">
        <v>687988</v>
      </c>
      <c r="V125" s="26">
        <v>1940</v>
      </c>
      <c r="W125" s="27"/>
      <c r="X125" s="25"/>
      <c r="Y125" s="26"/>
      <c r="Z125"/>
      <c r="AA125"/>
      <c r="AB125"/>
      <c r="AD125" s="16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</row>
    <row r="126" spans="1:45" ht="12.75">
      <c r="A126">
        <v>50</v>
      </c>
      <c r="B126" t="s">
        <v>159</v>
      </c>
      <c r="C126" s="13">
        <v>7050</v>
      </c>
      <c r="D126" s="13">
        <v>2009</v>
      </c>
      <c r="E126" s="21">
        <v>10.33</v>
      </c>
      <c r="F126" s="22">
        <v>0</v>
      </c>
      <c r="G126" s="22">
        <v>396709</v>
      </c>
      <c r="H126" s="22">
        <v>15133</v>
      </c>
      <c r="I126" s="22">
        <v>0</v>
      </c>
      <c r="J126" s="22">
        <v>1167333</v>
      </c>
      <c r="K126" s="22">
        <v>245</v>
      </c>
      <c r="L126" s="22">
        <v>156045</v>
      </c>
      <c r="M126" s="22">
        <v>5442</v>
      </c>
      <c r="N126" s="22">
        <v>120570</v>
      </c>
      <c r="O126" s="22">
        <v>35326</v>
      </c>
      <c r="P126" s="22">
        <v>0</v>
      </c>
      <c r="Q126" s="22">
        <v>1896803</v>
      </c>
      <c r="R126" s="22">
        <v>1439178</v>
      </c>
      <c r="S126" s="22">
        <v>8157105</v>
      </c>
      <c r="T126" s="22">
        <v>3757391</v>
      </c>
      <c r="V126" s="26">
        <v>13198</v>
      </c>
      <c r="W126" s="30"/>
      <c r="X126" s="25"/>
      <c r="Y126" s="26"/>
      <c r="Z126"/>
      <c r="AA126"/>
      <c r="AB126"/>
      <c r="AD126" s="16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</row>
    <row r="127" spans="1:45" ht="12.75">
      <c r="A127">
        <v>54</v>
      </c>
      <c r="B127" t="s">
        <v>86</v>
      </c>
      <c r="C127" s="13">
        <v>7050</v>
      </c>
      <c r="D127" s="13">
        <v>2009</v>
      </c>
      <c r="E127" s="21">
        <v>2.29</v>
      </c>
      <c r="F127" s="22">
        <v>0</v>
      </c>
      <c r="G127" s="22">
        <v>53064</v>
      </c>
      <c r="H127" s="22">
        <v>16192</v>
      </c>
      <c r="I127" s="22">
        <v>0</v>
      </c>
      <c r="J127" s="22">
        <v>41140</v>
      </c>
      <c r="K127" s="22">
        <v>0</v>
      </c>
      <c r="L127" s="22">
        <v>4958</v>
      </c>
      <c r="M127" s="22">
        <v>0</v>
      </c>
      <c r="N127" s="22">
        <v>18486</v>
      </c>
      <c r="O127" s="22">
        <v>130</v>
      </c>
      <c r="P127" s="22">
        <v>0</v>
      </c>
      <c r="Q127" s="22">
        <v>133970</v>
      </c>
      <c r="R127" s="22">
        <v>106070</v>
      </c>
      <c r="S127" s="22">
        <v>949093</v>
      </c>
      <c r="T127" s="22">
        <v>576923</v>
      </c>
      <c r="V127" s="26">
        <v>1817</v>
      </c>
      <c r="W127" s="30"/>
      <c r="X127" s="25"/>
      <c r="Y127" s="26"/>
      <c r="Z127"/>
      <c r="AA127"/>
      <c r="AB127"/>
      <c r="AD127" s="16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</row>
    <row r="128" spans="1:45" ht="12.75">
      <c r="A128">
        <v>56</v>
      </c>
      <c r="B128" t="s">
        <v>125</v>
      </c>
      <c r="C128" s="13">
        <v>7050</v>
      </c>
      <c r="D128" s="13">
        <v>2009</v>
      </c>
      <c r="E128" s="21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56025</v>
      </c>
      <c r="K128" s="22">
        <v>0</v>
      </c>
      <c r="L128" s="22">
        <v>377</v>
      </c>
      <c r="M128" s="22">
        <v>0</v>
      </c>
      <c r="N128" s="22">
        <v>3770</v>
      </c>
      <c r="O128" s="22">
        <v>0</v>
      </c>
      <c r="P128" s="22">
        <v>0</v>
      </c>
      <c r="Q128" s="22">
        <v>60172</v>
      </c>
      <c r="R128" s="22">
        <v>44687</v>
      </c>
      <c r="S128" s="22">
        <v>232297</v>
      </c>
      <c r="T128" s="22">
        <v>54924</v>
      </c>
      <c r="V128" s="26">
        <v>1521</v>
      </c>
      <c r="W128" s="24"/>
      <c r="X128" s="25"/>
      <c r="Y128" s="26"/>
      <c r="Z128"/>
      <c r="AA128"/>
      <c r="AB128"/>
      <c r="AD128" s="16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</row>
    <row r="129" spans="1:45" ht="12.75">
      <c r="A129">
        <v>58</v>
      </c>
      <c r="B129" t="s">
        <v>126</v>
      </c>
      <c r="C129" s="13">
        <v>7050</v>
      </c>
      <c r="D129" s="13">
        <v>2009</v>
      </c>
      <c r="E129" s="21">
        <v>15.51</v>
      </c>
      <c r="F129" s="22">
        <v>0</v>
      </c>
      <c r="G129" s="22">
        <v>520426</v>
      </c>
      <c r="H129" s="22">
        <v>137731</v>
      </c>
      <c r="I129" s="22">
        <v>0</v>
      </c>
      <c r="J129" s="22">
        <v>19155281</v>
      </c>
      <c r="K129" s="22">
        <v>0</v>
      </c>
      <c r="L129" s="22">
        <v>60795</v>
      </c>
      <c r="M129" s="22">
        <v>66050</v>
      </c>
      <c r="N129" s="22">
        <v>186477</v>
      </c>
      <c r="O129" s="22">
        <v>95</v>
      </c>
      <c r="P129" s="22">
        <v>0</v>
      </c>
      <c r="Q129" s="22">
        <v>20126855</v>
      </c>
      <c r="R129" s="22">
        <v>4513721</v>
      </c>
      <c r="S129" s="22">
        <v>65018359</v>
      </c>
      <c r="T129" s="22">
        <v>40682659</v>
      </c>
      <c r="V129" s="26">
        <v>33827</v>
      </c>
      <c r="W129" s="30"/>
      <c r="X129" s="25"/>
      <c r="Y129" s="26"/>
      <c r="Z129"/>
      <c r="AA129"/>
      <c r="AB129"/>
      <c r="AD129" s="16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</row>
    <row r="130" spans="1:45" ht="12.75">
      <c r="A130">
        <v>63</v>
      </c>
      <c r="B130" t="s">
        <v>89</v>
      </c>
      <c r="C130" s="13">
        <v>7050</v>
      </c>
      <c r="D130" s="13">
        <v>2009</v>
      </c>
      <c r="E130" s="21">
        <v>5.97</v>
      </c>
      <c r="F130" s="22">
        <v>0</v>
      </c>
      <c r="G130" s="22">
        <v>281449</v>
      </c>
      <c r="H130" s="22">
        <v>100279</v>
      </c>
      <c r="I130" s="22">
        <v>0</v>
      </c>
      <c r="J130" s="22">
        <v>3442244</v>
      </c>
      <c r="K130" s="22">
        <v>0</v>
      </c>
      <c r="L130" s="22">
        <v>45661</v>
      </c>
      <c r="M130" s="22">
        <v>66486</v>
      </c>
      <c r="N130" s="22">
        <v>160174</v>
      </c>
      <c r="O130" s="22">
        <v>6376</v>
      </c>
      <c r="P130" s="22">
        <v>0</v>
      </c>
      <c r="Q130" s="22">
        <v>4102669</v>
      </c>
      <c r="R130" s="22">
        <v>1775120</v>
      </c>
      <c r="S130" s="22">
        <v>19085874</v>
      </c>
      <c r="T130" s="22">
        <v>13236250</v>
      </c>
      <c r="V130" s="26">
        <v>12132</v>
      </c>
      <c r="W130" s="24"/>
      <c r="X130" s="25"/>
      <c r="Y130" s="26"/>
      <c r="Z130"/>
      <c r="AA130"/>
      <c r="AB130"/>
      <c r="AD130" s="16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</row>
    <row r="131" spans="1:45" ht="12.75">
      <c r="A131">
        <v>78</v>
      </c>
      <c r="B131" t="s">
        <v>112</v>
      </c>
      <c r="C131" s="13">
        <v>7050</v>
      </c>
      <c r="D131" s="13">
        <v>2009</v>
      </c>
      <c r="E131" s="32">
        <v>5.3</v>
      </c>
      <c r="F131" s="23">
        <v>0</v>
      </c>
      <c r="G131" s="23">
        <v>184217</v>
      </c>
      <c r="H131" s="23">
        <v>48406</v>
      </c>
      <c r="I131" s="23">
        <v>0</v>
      </c>
      <c r="J131" s="23">
        <v>2712895</v>
      </c>
      <c r="K131" s="23">
        <v>0</v>
      </c>
      <c r="L131" s="23">
        <v>9242</v>
      </c>
      <c r="M131" s="23">
        <v>0</v>
      </c>
      <c r="N131" s="23">
        <v>32935</v>
      </c>
      <c r="O131" s="23">
        <v>321</v>
      </c>
      <c r="P131" s="23">
        <v>0</v>
      </c>
      <c r="Q131" s="23">
        <v>2988016</v>
      </c>
      <c r="R131" s="23">
        <v>763869</v>
      </c>
      <c r="S131" s="23">
        <v>4235708</v>
      </c>
      <c r="T131" s="23">
        <v>3690330</v>
      </c>
      <c r="V131" s="23">
        <v>6490</v>
      </c>
      <c r="W131" s="24"/>
      <c r="X131" s="25"/>
      <c r="Y131" s="23"/>
      <c r="Z131"/>
      <c r="AA131"/>
      <c r="AB131"/>
      <c r="AD131" s="16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</row>
    <row r="132" spans="1:28" ht="12.75">
      <c r="A132">
        <v>79</v>
      </c>
      <c r="B132" t="s">
        <v>102</v>
      </c>
      <c r="C132" s="13">
        <v>7050</v>
      </c>
      <c r="D132" s="13">
        <v>2009</v>
      </c>
      <c r="E132" s="21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279070</v>
      </c>
      <c r="K132" s="22">
        <v>0</v>
      </c>
      <c r="L132" s="22">
        <v>9</v>
      </c>
      <c r="M132" s="22">
        <v>0</v>
      </c>
      <c r="N132" s="22">
        <v>8593</v>
      </c>
      <c r="O132" s="22">
        <v>-7360</v>
      </c>
      <c r="P132" s="22">
        <v>41656</v>
      </c>
      <c r="Q132" s="22">
        <v>238656</v>
      </c>
      <c r="R132" s="22">
        <v>165716</v>
      </c>
      <c r="S132" s="22">
        <v>876114</v>
      </c>
      <c r="T132" s="22">
        <v>668660</v>
      </c>
      <c r="V132" s="26">
        <v>1549</v>
      </c>
      <c r="W132" s="27"/>
      <c r="X132" s="25"/>
      <c r="Y132" s="26"/>
      <c r="Z132"/>
      <c r="AA132"/>
      <c r="AB132"/>
    </row>
    <row r="133" spans="1:45" ht="12.75">
      <c r="A133">
        <v>80</v>
      </c>
      <c r="B133" t="s">
        <v>103</v>
      </c>
      <c r="C133" s="13">
        <v>7050</v>
      </c>
      <c r="D133" s="13">
        <v>2009</v>
      </c>
      <c r="E133" s="21">
        <v>0.01</v>
      </c>
      <c r="F133" s="22">
        <v>0</v>
      </c>
      <c r="G133" s="22">
        <v>274</v>
      </c>
      <c r="H133" s="22">
        <v>72</v>
      </c>
      <c r="I133" s="22">
        <v>0</v>
      </c>
      <c r="J133" s="22">
        <v>25616</v>
      </c>
      <c r="K133" s="22">
        <v>0</v>
      </c>
      <c r="L133" s="22">
        <v>0</v>
      </c>
      <c r="M133" s="22">
        <v>0</v>
      </c>
      <c r="N133" s="22">
        <v>8802</v>
      </c>
      <c r="O133" s="22">
        <v>0</v>
      </c>
      <c r="P133" s="22">
        <v>4240</v>
      </c>
      <c r="Q133" s="22">
        <v>30524</v>
      </c>
      <c r="R133" s="22">
        <v>40648</v>
      </c>
      <c r="S133" s="22">
        <v>58976</v>
      </c>
      <c r="T133" s="22">
        <v>51290</v>
      </c>
      <c r="V133" s="26">
        <v>237</v>
      </c>
      <c r="W133" s="27"/>
      <c r="X133" s="25"/>
      <c r="Y133" s="26"/>
      <c r="Z133"/>
      <c r="AA133"/>
      <c r="AB133"/>
      <c r="AD133" s="16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</row>
    <row r="134" spans="1:28" ht="12.75">
      <c r="A134">
        <v>81</v>
      </c>
      <c r="B134" t="s">
        <v>88</v>
      </c>
      <c r="C134" s="13">
        <v>7050</v>
      </c>
      <c r="D134" s="13">
        <v>2009</v>
      </c>
      <c r="E134" s="21">
        <v>16.12</v>
      </c>
      <c r="F134" s="22">
        <v>0</v>
      </c>
      <c r="G134" s="22">
        <v>688571</v>
      </c>
      <c r="H134" s="22">
        <v>262926</v>
      </c>
      <c r="I134" s="22">
        <v>0</v>
      </c>
      <c r="J134" s="22">
        <v>5715712</v>
      </c>
      <c r="K134" s="22">
        <v>182</v>
      </c>
      <c r="L134" s="22">
        <v>30846</v>
      </c>
      <c r="M134" s="22">
        <v>278253</v>
      </c>
      <c r="N134" s="22">
        <v>45972</v>
      </c>
      <c r="O134" s="22">
        <v>0</v>
      </c>
      <c r="P134" s="22">
        <v>0</v>
      </c>
      <c r="Q134" s="22">
        <v>7022462</v>
      </c>
      <c r="R134" s="22">
        <v>4288363</v>
      </c>
      <c r="S134" s="22">
        <v>42578723</v>
      </c>
      <c r="T134" s="22">
        <v>37038134</v>
      </c>
      <c r="V134" s="26">
        <v>21554</v>
      </c>
      <c r="W134" s="24"/>
      <c r="X134" s="28"/>
      <c r="Y134" s="26"/>
      <c r="Z134"/>
      <c r="AA134"/>
      <c r="AB134"/>
    </row>
    <row r="135" spans="1:45" ht="12.75">
      <c r="A135">
        <v>82</v>
      </c>
      <c r="B135" t="s">
        <v>87</v>
      </c>
      <c r="C135" s="13">
        <v>7050</v>
      </c>
      <c r="D135" s="13">
        <v>2009</v>
      </c>
      <c r="E135" s="21">
        <v>0.52</v>
      </c>
      <c r="F135" s="22">
        <v>0</v>
      </c>
      <c r="G135" s="22">
        <v>15475</v>
      </c>
      <c r="H135" s="22">
        <v>4923</v>
      </c>
      <c r="I135" s="22">
        <v>300</v>
      </c>
      <c r="J135" s="22">
        <v>5869</v>
      </c>
      <c r="K135" s="22">
        <v>0</v>
      </c>
      <c r="L135" s="22">
        <v>0</v>
      </c>
      <c r="M135" s="22">
        <v>0</v>
      </c>
      <c r="N135" s="22">
        <v>2012</v>
      </c>
      <c r="O135" s="22">
        <v>2284</v>
      </c>
      <c r="P135" s="22">
        <v>0</v>
      </c>
      <c r="Q135" s="22">
        <v>30863</v>
      </c>
      <c r="R135" s="22">
        <v>25491</v>
      </c>
      <c r="S135" s="22">
        <v>39886</v>
      </c>
      <c r="T135" s="22">
        <v>0</v>
      </c>
      <c r="V135" s="26">
        <v>509</v>
      </c>
      <c r="W135" s="24"/>
      <c r="X135" s="25"/>
      <c r="Y135" s="26"/>
      <c r="Z135"/>
      <c r="AA135"/>
      <c r="AB135"/>
      <c r="AD135" s="16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</row>
    <row r="136" spans="1:45" ht="12.75">
      <c r="A136">
        <v>84</v>
      </c>
      <c r="B136" t="s">
        <v>156</v>
      </c>
      <c r="C136" s="13">
        <v>7050</v>
      </c>
      <c r="D136" s="13">
        <v>2009</v>
      </c>
      <c r="E136" s="21">
        <v>54.99</v>
      </c>
      <c r="F136" s="22">
        <v>0</v>
      </c>
      <c r="G136" s="22">
        <v>2326027</v>
      </c>
      <c r="H136" s="22">
        <v>676057</v>
      </c>
      <c r="I136" s="22">
        <v>0</v>
      </c>
      <c r="J136" s="22">
        <v>574284</v>
      </c>
      <c r="K136" s="22">
        <v>9536</v>
      </c>
      <c r="L136" s="22">
        <v>255781</v>
      </c>
      <c r="M136" s="22">
        <v>511910</v>
      </c>
      <c r="N136" s="22">
        <v>931311</v>
      </c>
      <c r="O136" s="22">
        <v>263818</v>
      </c>
      <c r="P136" s="22">
        <v>34906</v>
      </c>
      <c r="Q136" s="22">
        <v>5513818</v>
      </c>
      <c r="R136" s="22">
        <v>6532659</v>
      </c>
      <c r="S136" s="22">
        <v>36391483</v>
      </c>
      <c r="T136" s="22">
        <v>18867202</v>
      </c>
      <c r="V136" s="26">
        <v>52314</v>
      </c>
      <c r="W136" s="24"/>
      <c r="X136" s="25"/>
      <c r="Y136" s="26"/>
      <c r="Z136"/>
      <c r="AA136"/>
      <c r="AB136"/>
      <c r="AD136" s="16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</row>
    <row r="137" spans="1:28" ht="12.75">
      <c r="A137">
        <v>85</v>
      </c>
      <c r="B137" t="s">
        <v>134</v>
      </c>
      <c r="C137" s="13">
        <v>7050</v>
      </c>
      <c r="D137" s="13">
        <v>2009</v>
      </c>
      <c r="E137" s="21">
        <v>0.94</v>
      </c>
      <c r="F137" s="22">
        <v>0</v>
      </c>
      <c r="G137" s="22">
        <v>39198</v>
      </c>
      <c r="H137" s="22">
        <v>10667</v>
      </c>
      <c r="I137" s="22">
        <v>0</v>
      </c>
      <c r="J137" s="22">
        <v>1324649</v>
      </c>
      <c r="K137" s="22">
        <v>0</v>
      </c>
      <c r="L137" s="22">
        <v>16563</v>
      </c>
      <c r="M137" s="22">
        <v>0</v>
      </c>
      <c r="N137" s="22">
        <v>10585</v>
      </c>
      <c r="O137" s="22">
        <v>270</v>
      </c>
      <c r="P137" s="22">
        <v>0</v>
      </c>
      <c r="Q137" s="22">
        <v>1401932</v>
      </c>
      <c r="R137" s="22">
        <v>604236</v>
      </c>
      <c r="S137" s="22">
        <v>5992758</v>
      </c>
      <c r="T137" s="22">
        <v>3816692</v>
      </c>
      <c r="V137" s="26">
        <v>4690</v>
      </c>
      <c r="W137" s="24"/>
      <c r="X137" s="25"/>
      <c r="Y137" s="26"/>
      <c r="Z137"/>
      <c r="AA137"/>
      <c r="AB137"/>
    </row>
    <row r="138" spans="1:45" ht="12.75">
      <c r="A138">
        <v>96</v>
      </c>
      <c r="B138" t="s">
        <v>113</v>
      </c>
      <c r="C138" s="13">
        <v>7050</v>
      </c>
      <c r="D138" s="13">
        <v>2009</v>
      </c>
      <c r="E138" s="21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53200</v>
      </c>
      <c r="K138" s="22">
        <v>0</v>
      </c>
      <c r="L138" s="22">
        <v>0</v>
      </c>
      <c r="M138" s="22">
        <v>0</v>
      </c>
      <c r="N138" s="22">
        <v>20140</v>
      </c>
      <c r="O138" s="22">
        <v>0</v>
      </c>
      <c r="P138" s="22">
        <v>0</v>
      </c>
      <c r="Q138" s="22">
        <v>73340</v>
      </c>
      <c r="R138" s="22">
        <v>88545</v>
      </c>
      <c r="S138" s="22">
        <v>359839</v>
      </c>
      <c r="T138" s="22">
        <v>181966</v>
      </c>
      <c r="V138" s="26">
        <v>1369</v>
      </c>
      <c r="W138" s="30"/>
      <c r="X138" s="28"/>
      <c r="Y138" s="26"/>
      <c r="Z138"/>
      <c r="AA138"/>
      <c r="AB138"/>
      <c r="AD138" s="16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</row>
    <row r="139" spans="1:45" ht="12.75">
      <c r="A139">
        <v>102</v>
      </c>
      <c r="B139" t="s">
        <v>166</v>
      </c>
      <c r="C139" s="13">
        <v>7050</v>
      </c>
      <c r="D139" s="13">
        <v>2009</v>
      </c>
      <c r="E139" s="21">
        <v>9.01</v>
      </c>
      <c r="F139" s="22">
        <v>0</v>
      </c>
      <c r="G139" s="22">
        <v>313455</v>
      </c>
      <c r="H139" s="22">
        <v>82286</v>
      </c>
      <c r="I139" s="22">
        <v>0</v>
      </c>
      <c r="J139" s="22">
        <v>5796847</v>
      </c>
      <c r="K139" s="22">
        <v>0</v>
      </c>
      <c r="L139" s="22">
        <v>820</v>
      </c>
      <c r="M139" s="22">
        <v>87999</v>
      </c>
      <c r="N139" s="22">
        <v>80106</v>
      </c>
      <c r="O139" s="22">
        <v>26349</v>
      </c>
      <c r="P139" s="22">
        <v>0</v>
      </c>
      <c r="Q139" s="22">
        <v>6387862</v>
      </c>
      <c r="R139" s="22">
        <v>2314969</v>
      </c>
      <c r="S139" s="22">
        <v>38093797</v>
      </c>
      <c r="T139" s="22">
        <v>29674523</v>
      </c>
      <c r="V139" s="26">
        <v>12871</v>
      </c>
      <c r="W139" s="24"/>
      <c r="X139" s="25"/>
      <c r="Y139" s="26"/>
      <c r="Z139"/>
      <c r="AA139"/>
      <c r="AB139"/>
      <c r="AD139" s="16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</row>
    <row r="140" spans="1:45" ht="12.75">
      <c r="A140">
        <v>104</v>
      </c>
      <c r="B140" t="s">
        <v>118</v>
      </c>
      <c r="C140" s="13">
        <v>7050</v>
      </c>
      <c r="D140" s="13">
        <v>2009</v>
      </c>
      <c r="E140" s="21">
        <v>4.28</v>
      </c>
      <c r="F140" s="22">
        <v>0</v>
      </c>
      <c r="G140" s="22">
        <v>160600</v>
      </c>
      <c r="H140" s="22">
        <v>68255</v>
      </c>
      <c r="I140" s="22">
        <v>0</v>
      </c>
      <c r="J140" s="22">
        <v>1873871</v>
      </c>
      <c r="K140" s="22">
        <v>0</v>
      </c>
      <c r="L140" s="22">
        <v>13541</v>
      </c>
      <c r="M140" s="22">
        <v>0</v>
      </c>
      <c r="N140" s="22">
        <v>39111</v>
      </c>
      <c r="O140" s="22">
        <v>0</v>
      </c>
      <c r="P140" s="22">
        <v>0</v>
      </c>
      <c r="Q140" s="22">
        <v>2155378</v>
      </c>
      <c r="R140" s="22">
        <v>1011083</v>
      </c>
      <c r="S140" s="22">
        <v>3958868</v>
      </c>
      <c r="T140" s="22">
        <v>2270683</v>
      </c>
      <c r="V140" s="26">
        <v>5972</v>
      </c>
      <c r="W140" s="24"/>
      <c r="X140" s="25"/>
      <c r="Y140" s="26"/>
      <c r="Z140"/>
      <c r="AA140"/>
      <c r="AB140"/>
      <c r="AD140" s="16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</row>
    <row r="141" spans="1:28" ht="12.75">
      <c r="A141">
        <v>106</v>
      </c>
      <c r="B141" t="s">
        <v>77</v>
      </c>
      <c r="C141" s="13">
        <v>7050</v>
      </c>
      <c r="D141" s="13">
        <v>2009</v>
      </c>
      <c r="E141" s="21">
        <v>4.99</v>
      </c>
      <c r="F141" s="22">
        <v>0</v>
      </c>
      <c r="G141" s="22">
        <v>154139</v>
      </c>
      <c r="H141" s="22">
        <v>32939</v>
      </c>
      <c r="I141" s="22">
        <v>0</v>
      </c>
      <c r="J141" s="22">
        <v>2467881</v>
      </c>
      <c r="K141" s="22">
        <v>0</v>
      </c>
      <c r="L141" s="22">
        <v>11214</v>
      </c>
      <c r="M141" s="22">
        <v>4205</v>
      </c>
      <c r="N141" s="22">
        <v>21864</v>
      </c>
      <c r="O141" s="22">
        <v>950</v>
      </c>
      <c r="P141" s="22">
        <v>0</v>
      </c>
      <c r="Q141" s="22">
        <v>2693192</v>
      </c>
      <c r="R141" s="22">
        <v>929033</v>
      </c>
      <c r="S141" s="22">
        <v>5392425</v>
      </c>
      <c r="T141" s="22">
        <v>3096622</v>
      </c>
      <c r="V141" s="26">
        <v>4607</v>
      </c>
      <c r="W141" s="24"/>
      <c r="X141" s="25"/>
      <c r="Y141" s="26"/>
      <c r="Z141"/>
      <c r="AA141"/>
      <c r="AB141"/>
    </row>
    <row r="142" spans="1:45" ht="12.75">
      <c r="A142">
        <v>107</v>
      </c>
      <c r="B142" t="s">
        <v>101</v>
      </c>
      <c r="C142" s="13">
        <v>7050</v>
      </c>
      <c r="D142" s="13">
        <v>2009</v>
      </c>
      <c r="E142" s="21">
        <v>0.85</v>
      </c>
      <c r="F142" s="22">
        <v>0</v>
      </c>
      <c r="G142" s="22">
        <v>26049</v>
      </c>
      <c r="H142" s="22">
        <v>5899</v>
      </c>
      <c r="I142" s="22">
        <v>0</v>
      </c>
      <c r="J142" s="22">
        <v>145466</v>
      </c>
      <c r="K142" s="22">
        <v>0</v>
      </c>
      <c r="L142" s="22">
        <v>894</v>
      </c>
      <c r="M142" s="22">
        <v>967</v>
      </c>
      <c r="N142" s="22">
        <v>7596</v>
      </c>
      <c r="O142" s="22">
        <v>16092</v>
      </c>
      <c r="P142" s="22">
        <v>0</v>
      </c>
      <c r="Q142" s="22">
        <v>202963</v>
      </c>
      <c r="R142" s="22">
        <v>85349</v>
      </c>
      <c r="S142" s="22">
        <v>710832</v>
      </c>
      <c r="T142" s="22">
        <v>307202</v>
      </c>
      <c r="V142" s="26">
        <v>2016</v>
      </c>
      <c r="W142" s="24"/>
      <c r="X142" s="25"/>
      <c r="Y142" s="26"/>
      <c r="Z142"/>
      <c r="AA142"/>
      <c r="AB142"/>
      <c r="AD142" s="16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</row>
    <row r="143" spans="1:45" ht="12.75">
      <c r="A143"/>
      <c r="B143"/>
      <c r="C143" s="13"/>
      <c r="D143" s="13"/>
      <c r="E143" s="21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V143" s="26"/>
      <c r="W143" s="24"/>
      <c r="X143" s="25"/>
      <c r="Y143" s="26"/>
      <c r="Z143"/>
      <c r="AA143"/>
      <c r="AB143"/>
      <c r="AD143" s="16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</row>
    <row r="144" spans="1:45" ht="12.75">
      <c r="A144">
        <v>111</v>
      </c>
      <c r="B144" t="s">
        <v>83</v>
      </c>
      <c r="C144" s="13">
        <v>7050</v>
      </c>
      <c r="D144" s="13">
        <v>2009</v>
      </c>
      <c r="E144" s="21">
        <v>0.04</v>
      </c>
      <c r="F144" s="22">
        <v>0</v>
      </c>
      <c r="G144" s="22">
        <v>2586</v>
      </c>
      <c r="H144" s="22">
        <v>490</v>
      </c>
      <c r="I144" s="22">
        <v>0</v>
      </c>
      <c r="J144" s="22">
        <v>45855</v>
      </c>
      <c r="K144" s="22">
        <v>0</v>
      </c>
      <c r="L144" s="22">
        <v>0</v>
      </c>
      <c r="M144" s="22">
        <v>0</v>
      </c>
      <c r="N144" s="22">
        <v>4293</v>
      </c>
      <c r="O144" s="22">
        <v>0</v>
      </c>
      <c r="P144" s="22">
        <v>0</v>
      </c>
      <c r="Q144" s="22">
        <v>53224</v>
      </c>
      <c r="R144" s="22">
        <v>44797</v>
      </c>
      <c r="S144" s="22">
        <v>167485</v>
      </c>
      <c r="T144" s="22">
        <v>46206</v>
      </c>
      <c r="V144" s="26">
        <v>588</v>
      </c>
      <c r="W144" s="30"/>
      <c r="X144" s="25"/>
      <c r="Y144" s="26"/>
      <c r="Z144"/>
      <c r="AA144"/>
      <c r="AB144"/>
      <c r="AD144" s="16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</row>
    <row r="145" spans="1:45" ht="12.75">
      <c r="A145">
        <v>125</v>
      </c>
      <c r="B145" t="s">
        <v>104</v>
      </c>
      <c r="C145" s="13">
        <v>7050</v>
      </c>
      <c r="D145" s="13">
        <v>2009</v>
      </c>
      <c r="E145" s="21">
        <v>1.56</v>
      </c>
      <c r="F145" s="22">
        <v>0</v>
      </c>
      <c r="G145" s="22">
        <v>47797</v>
      </c>
      <c r="H145" s="22">
        <v>11648</v>
      </c>
      <c r="I145" s="22">
        <v>0</v>
      </c>
      <c r="J145" s="22">
        <v>7055</v>
      </c>
      <c r="K145" s="22">
        <v>0</v>
      </c>
      <c r="L145" s="22">
        <v>0</v>
      </c>
      <c r="M145" s="22">
        <v>0</v>
      </c>
      <c r="N145" s="22">
        <v>5993</v>
      </c>
      <c r="O145" s="22">
        <v>249</v>
      </c>
      <c r="P145" s="22">
        <v>19</v>
      </c>
      <c r="Q145" s="22">
        <v>72723</v>
      </c>
      <c r="R145" s="22">
        <v>74148</v>
      </c>
      <c r="S145" s="22">
        <v>65241</v>
      </c>
      <c r="T145" s="22">
        <v>32376</v>
      </c>
      <c r="V145" s="26">
        <v>1895</v>
      </c>
      <c r="W145" s="24"/>
      <c r="X145" s="25"/>
      <c r="Y145" s="26"/>
      <c r="Z145"/>
      <c r="AA145"/>
      <c r="AB145"/>
      <c r="AD145" s="16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</row>
    <row r="146" spans="1:45" ht="12.75">
      <c r="A146">
        <v>126</v>
      </c>
      <c r="B146" t="s">
        <v>133</v>
      </c>
      <c r="C146" s="13">
        <v>7050</v>
      </c>
      <c r="D146" s="13">
        <v>2009</v>
      </c>
      <c r="E146" s="21">
        <v>7.64</v>
      </c>
      <c r="F146" s="22">
        <v>0</v>
      </c>
      <c r="G146" s="22">
        <v>296370</v>
      </c>
      <c r="H146" s="22">
        <v>93349</v>
      </c>
      <c r="I146" s="22">
        <v>0</v>
      </c>
      <c r="J146" s="22">
        <v>-177569</v>
      </c>
      <c r="K146" s="22">
        <v>1918</v>
      </c>
      <c r="L146" s="22">
        <v>5710</v>
      </c>
      <c r="M146" s="22">
        <v>227</v>
      </c>
      <c r="N146" s="22">
        <v>265577</v>
      </c>
      <c r="O146" s="22">
        <v>10413</v>
      </c>
      <c r="P146" s="22">
        <v>114413</v>
      </c>
      <c r="Q146" s="22">
        <v>381582</v>
      </c>
      <c r="R146" s="22">
        <v>1672590</v>
      </c>
      <c r="S146" s="22">
        <v>412</v>
      </c>
      <c r="T146" s="22">
        <v>385</v>
      </c>
      <c r="V146" s="26">
        <v>21534</v>
      </c>
      <c r="W146" s="27"/>
      <c r="X146" s="25"/>
      <c r="Y146" s="26"/>
      <c r="Z146"/>
      <c r="AA146"/>
      <c r="AB146"/>
      <c r="AD146" s="16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</row>
    <row r="147" spans="1:45" ht="12.75">
      <c r="A147">
        <v>128</v>
      </c>
      <c r="B147" t="s">
        <v>144</v>
      </c>
      <c r="C147" s="13">
        <v>7050</v>
      </c>
      <c r="D147" s="13">
        <v>2009</v>
      </c>
      <c r="E147" s="21">
        <v>70.9</v>
      </c>
      <c r="F147" s="22">
        <v>0</v>
      </c>
      <c r="G147" s="22">
        <v>3123600</v>
      </c>
      <c r="H147" s="22">
        <v>764537</v>
      </c>
      <c r="I147" s="22">
        <v>0</v>
      </c>
      <c r="J147" s="22">
        <v>7310982</v>
      </c>
      <c r="K147" s="22">
        <v>0</v>
      </c>
      <c r="L147" s="22">
        <v>704621</v>
      </c>
      <c r="M147" s="22">
        <v>500960</v>
      </c>
      <c r="N147" s="22">
        <v>1572028</v>
      </c>
      <c r="O147" s="22">
        <v>1075</v>
      </c>
      <c r="P147" s="22">
        <v>73743</v>
      </c>
      <c r="Q147" s="22">
        <v>13904060</v>
      </c>
      <c r="R147" s="22">
        <v>4541495</v>
      </c>
      <c r="S147" s="22">
        <v>10953837</v>
      </c>
      <c r="T147" s="22">
        <v>8653059</v>
      </c>
      <c r="V147" s="26">
        <v>48950</v>
      </c>
      <c r="W147" s="24"/>
      <c r="X147" s="25"/>
      <c r="Y147" s="26"/>
      <c r="Z147"/>
      <c r="AA147"/>
      <c r="AB147"/>
      <c r="AD147" s="16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</row>
    <row r="148" spans="1:45" ht="12.75">
      <c r="A148">
        <v>129</v>
      </c>
      <c r="B148" t="s">
        <v>160</v>
      </c>
      <c r="C148" s="13">
        <v>7050</v>
      </c>
      <c r="D148" s="13">
        <v>2009</v>
      </c>
      <c r="E148" s="21">
        <v>0.26</v>
      </c>
      <c r="F148" s="22">
        <v>0</v>
      </c>
      <c r="G148" s="22">
        <v>11214</v>
      </c>
      <c r="H148" s="22">
        <v>2496</v>
      </c>
      <c r="I148" s="22">
        <v>0</v>
      </c>
      <c r="J148" s="22">
        <v>32079</v>
      </c>
      <c r="K148" s="22">
        <v>0</v>
      </c>
      <c r="L148" s="22">
        <v>6321</v>
      </c>
      <c r="M148" s="22">
        <v>0</v>
      </c>
      <c r="N148" s="22">
        <v>2533</v>
      </c>
      <c r="O148" s="22">
        <v>58</v>
      </c>
      <c r="P148" s="22">
        <v>0</v>
      </c>
      <c r="Q148" s="22">
        <v>54701</v>
      </c>
      <c r="R148" s="22">
        <v>53466</v>
      </c>
      <c r="S148" s="22">
        <v>294750</v>
      </c>
      <c r="T148" s="22">
        <v>90733</v>
      </c>
      <c r="V148" s="26">
        <v>591</v>
      </c>
      <c r="W148" s="24"/>
      <c r="X148" s="25"/>
      <c r="Y148" s="26"/>
      <c r="Z148"/>
      <c r="AA148"/>
      <c r="AB148"/>
      <c r="AD148" s="16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</row>
    <row r="149" spans="1:45" ht="12.75">
      <c r="A149">
        <v>130</v>
      </c>
      <c r="B149" t="s">
        <v>139</v>
      </c>
      <c r="C149" s="13">
        <v>7050</v>
      </c>
      <c r="D149" s="13">
        <v>2009</v>
      </c>
      <c r="E149" s="21">
        <v>18.22</v>
      </c>
      <c r="F149" s="23">
        <v>0</v>
      </c>
      <c r="G149" s="23">
        <v>713689</v>
      </c>
      <c r="H149" s="23">
        <v>189507</v>
      </c>
      <c r="I149" s="23">
        <v>0</v>
      </c>
      <c r="J149" s="23">
        <v>277864</v>
      </c>
      <c r="K149" s="23">
        <v>466</v>
      </c>
      <c r="L149" s="23">
        <v>93544</v>
      </c>
      <c r="M149" s="23">
        <v>374006</v>
      </c>
      <c r="N149" s="23">
        <v>67907</v>
      </c>
      <c r="O149" s="23">
        <v>0</v>
      </c>
      <c r="P149" s="23">
        <v>0</v>
      </c>
      <c r="Q149" s="23">
        <v>1716983</v>
      </c>
      <c r="R149" s="23">
        <v>568936</v>
      </c>
      <c r="S149" s="23">
        <v>1084741</v>
      </c>
      <c r="T149" s="23">
        <v>1052483</v>
      </c>
      <c r="V149" s="26">
        <v>24107</v>
      </c>
      <c r="W149" s="24"/>
      <c r="X149" s="25"/>
      <c r="Y149" s="26"/>
      <c r="Z149"/>
      <c r="AA149"/>
      <c r="AB149"/>
      <c r="AD149" s="16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</row>
    <row r="150" spans="1:45" ht="12.75">
      <c r="A150">
        <v>131</v>
      </c>
      <c r="B150" t="s">
        <v>105</v>
      </c>
      <c r="C150" s="13">
        <v>7050</v>
      </c>
      <c r="D150" s="13">
        <v>2009</v>
      </c>
      <c r="E150" s="21">
        <v>53.54</v>
      </c>
      <c r="F150" s="22">
        <v>0</v>
      </c>
      <c r="G150" s="22">
        <v>2170708</v>
      </c>
      <c r="H150" s="22">
        <v>630214</v>
      </c>
      <c r="I150" s="22">
        <v>61844</v>
      </c>
      <c r="J150" s="22">
        <v>935577</v>
      </c>
      <c r="K150" s="22">
        <v>0</v>
      </c>
      <c r="L150" s="22">
        <v>1491466</v>
      </c>
      <c r="M150" s="22">
        <v>283009</v>
      </c>
      <c r="N150" s="22">
        <v>445602</v>
      </c>
      <c r="O150" s="22">
        <v>390532</v>
      </c>
      <c r="P150" s="22">
        <v>3900</v>
      </c>
      <c r="Q150" s="22">
        <v>6405052</v>
      </c>
      <c r="R150" s="22">
        <v>6450166</v>
      </c>
      <c r="S150" s="22">
        <v>119592766</v>
      </c>
      <c r="T150" s="22">
        <v>97939726</v>
      </c>
      <c r="V150" s="26">
        <v>40193</v>
      </c>
      <c r="W150" s="27"/>
      <c r="X150" s="25"/>
      <c r="Y150" s="26"/>
      <c r="Z150"/>
      <c r="AA150"/>
      <c r="AB150"/>
      <c r="AD150" s="16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</row>
    <row r="151" spans="1:45" ht="12.75">
      <c r="A151">
        <v>132</v>
      </c>
      <c r="B151" t="s">
        <v>110</v>
      </c>
      <c r="C151" s="13">
        <v>7050</v>
      </c>
      <c r="D151" s="13">
        <v>2009</v>
      </c>
      <c r="E151" s="21">
        <v>15.22</v>
      </c>
      <c r="F151" s="22">
        <v>0</v>
      </c>
      <c r="G151" s="22">
        <v>600427</v>
      </c>
      <c r="H151" s="22">
        <v>193718</v>
      </c>
      <c r="I151" s="22">
        <v>0</v>
      </c>
      <c r="J151" s="22">
        <v>2213876</v>
      </c>
      <c r="K151" s="22">
        <v>323</v>
      </c>
      <c r="L151" s="22">
        <v>48908</v>
      </c>
      <c r="M151" s="22">
        <v>136280</v>
      </c>
      <c r="N151" s="22">
        <v>79880</v>
      </c>
      <c r="O151" s="22">
        <v>1641</v>
      </c>
      <c r="P151" s="22">
        <v>0</v>
      </c>
      <c r="Q151" s="22">
        <v>3275053</v>
      </c>
      <c r="R151" s="22">
        <v>2533526</v>
      </c>
      <c r="S151" s="22">
        <v>18934215</v>
      </c>
      <c r="T151" s="22">
        <v>10349640</v>
      </c>
      <c r="V151" s="26">
        <v>12684</v>
      </c>
      <c r="W151" s="27"/>
      <c r="X151" s="25"/>
      <c r="Y151" s="26"/>
      <c r="Z151"/>
      <c r="AA151"/>
      <c r="AB151"/>
      <c r="AD151" s="16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</row>
    <row r="152" spans="1:45" ht="12.75">
      <c r="A152">
        <v>134</v>
      </c>
      <c r="B152" t="s">
        <v>91</v>
      </c>
      <c r="C152" s="13">
        <v>7050</v>
      </c>
      <c r="D152" s="13">
        <v>2009</v>
      </c>
      <c r="E152" s="21">
        <v>3.97</v>
      </c>
      <c r="F152" s="22">
        <v>0</v>
      </c>
      <c r="G152" s="22">
        <v>176326</v>
      </c>
      <c r="H152" s="22">
        <v>48052</v>
      </c>
      <c r="I152" s="22">
        <v>0</v>
      </c>
      <c r="J152" s="22">
        <v>896896</v>
      </c>
      <c r="K152" s="22">
        <v>0</v>
      </c>
      <c r="L152" s="22">
        <v>949</v>
      </c>
      <c r="M152" s="22">
        <v>746</v>
      </c>
      <c r="N152" s="22">
        <v>54424</v>
      </c>
      <c r="O152" s="22">
        <v>0</v>
      </c>
      <c r="P152" s="22">
        <v>0</v>
      </c>
      <c r="Q152" s="22">
        <v>1177393</v>
      </c>
      <c r="R152" s="22">
        <v>443689</v>
      </c>
      <c r="S152" s="22">
        <v>3888703</v>
      </c>
      <c r="T152" s="22">
        <v>2201660</v>
      </c>
      <c r="V152" s="26">
        <v>8079</v>
      </c>
      <c r="W152" s="24"/>
      <c r="X152" s="25"/>
      <c r="Y152" s="26"/>
      <c r="Z152"/>
      <c r="AA152"/>
      <c r="AB152"/>
      <c r="AD152" s="16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</row>
    <row r="153" spans="1:45" ht="12.75">
      <c r="A153">
        <v>137</v>
      </c>
      <c r="B153" t="s">
        <v>96</v>
      </c>
      <c r="C153" s="13">
        <v>7050</v>
      </c>
      <c r="D153" s="13">
        <v>2009</v>
      </c>
      <c r="E153" s="21">
        <v>1.81</v>
      </c>
      <c r="F153" s="22">
        <v>0</v>
      </c>
      <c r="G153" s="22">
        <v>64739</v>
      </c>
      <c r="H153" s="22">
        <v>22649</v>
      </c>
      <c r="I153" s="22">
        <v>1881</v>
      </c>
      <c r="J153" s="22">
        <v>24709</v>
      </c>
      <c r="K153" s="22">
        <v>63</v>
      </c>
      <c r="L153" s="22">
        <v>6844</v>
      </c>
      <c r="M153" s="22">
        <v>0</v>
      </c>
      <c r="N153" s="22">
        <v>5568</v>
      </c>
      <c r="O153" s="22">
        <v>40</v>
      </c>
      <c r="P153" s="22">
        <v>0</v>
      </c>
      <c r="Q153" s="22">
        <v>126493</v>
      </c>
      <c r="R153" s="22">
        <v>105121</v>
      </c>
      <c r="S153" s="22">
        <v>913306</v>
      </c>
      <c r="T153" s="22">
        <v>497155</v>
      </c>
      <c r="V153" s="26">
        <v>1252</v>
      </c>
      <c r="W153" s="30"/>
      <c r="X153" s="25"/>
      <c r="Y153" s="26"/>
      <c r="Z153"/>
      <c r="AA153"/>
      <c r="AB153"/>
      <c r="AD153" s="16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</row>
    <row r="154" spans="1:45" ht="12.75">
      <c r="A154">
        <v>138</v>
      </c>
      <c r="B154" t="s">
        <v>169</v>
      </c>
      <c r="C154" s="13">
        <v>7050</v>
      </c>
      <c r="D154" s="13">
        <v>2009</v>
      </c>
      <c r="E154" s="21">
        <v>10.05</v>
      </c>
      <c r="F154" s="22">
        <v>0</v>
      </c>
      <c r="G154" s="22">
        <v>435282</v>
      </c>
      <c r="H154" s="22">
        <v>97709</v>
      </c>
      <c r="I154" s="22">
        <v>0</v>
      </c>
      <c r="J154" s="22">
        <v>136879</v>
      </c>
      <c r="K154" s="22">
        <v>0</v>
      </c>
      <c r="L154" s="22">
        <v>126539</v>
      </c>
      <c r="M154" s="22">
        <v>7279</v>
      </c>
      <c r="N154" s="22">
        <v>79892</v>
      </c>
      <c r="O154" s="22">
        <v>19665</v>
      </c>
      <c r="P154" s="22">
        <v>0</v>
      </c>
      <c r="Q154" s="22">
        <v>903245</v>
      </c>
      <c r="R154" s="22">
        <v>617715</v>
      </c>
      <c r="S154" s="22">
        <v>64497</v>
      </c>
      <c r="T154" s="22">
        <v>49958</v>
      </c>
      <c r="V154" s="26">
        <v>15975</v>
      </c>
      <c r="W154" s="30"/>
      <c r="X154" s="28"/>
      <c r="Y154" s="26"/>
      <c r="Z154"/>
      <c r="AA154"/>
      <c r="AB154"/>
      <c r="AD154" s="16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</row>
    <row r="155" spans="1:45" ht="12.75">
      <c r="A155">
        <v>139</v>
      </c>
      <c r="B155" t="s">
        <v>154</v>
      </c>
      <c r="C155" s="13">
        <v>7050</v>
      </c>
      <c r="D155" s="13">
        <v>2009</v>
      </c>
      <c r="E155" s="21">
        <v>22.85</v>
      </c>
      <c r="F155" s="22">
        <v>0</v>
      </c>
      <c r="G155" s="22">
        <v>875366</v>
      </c>
      <c r="H155" s="22">
        <v>217752</v>
      </c>
      <c r="I155" s="22">
        <v>0</v>
      </c>
      <c r="J155" s="22">
        <v>2930534</v>
      </c>
      <c r="K155" s="22">
        <v>0</v>
      </c>
      <c r="L155" s="22">
        <v>115149</v>
      </c>
      <c r="M155" s="22">
        <v>258687</v>
      </c>
      <c r="N155" s="22">
        <v>54552</v>
      </c>
      <c r="O155" s="22">
        <v>3796</v>
      </c>
      <c r="P155" s="22">
        <v>0</v>
      </c>
      <c r="Q155" s="22">
        <v>4455836</v>
      </c>
      <c r="R155" s="22">
        <v>2556108</v>
      </c>
      <c r="S155" s="22">
        <v>40222388</v>
      </c>
      <c r="T155" s="22">
        <v>32281946</v>
      </c>
      <c r="V155" s="26">
        <v>22355</v>
      </c>
      <c r="W155" s="27"/>
      <c r="X155" s="25"/>
      <c r="Y155" s="26"/>
      <c r="Z155"/>
      <c r="AA155"/>
      <c r="AB155"/>
      <c r="AD155" s="16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</row>
    <row r="156" spans="1:45" ht="12.75">
      <c r="A156">
        <v>140</v>
      </c>
      <c r="B156" t="s">
        <v>93</v>
      </c>
      <c r="C156" s="13">
        <v>7050</v>
      </c>
      <c r="D156" s="13">
        <v>2009</v>
      </c>
      <c r="E156" s="21">
        <v>2.25</v>
      </c>
      <c r="F156" s="22">
        <v>0</v>
      </c>
      <c r="G156" s="22">
        <v>80530</v>
      </c>
      <c r="H156" s="22">
        <v>19888</v>
      </c>
      <c r="I156" s="22">
        <v>0</v>
      </c>
      <c r="J156" s="22">
        <v>1680654</v>
      </c>
      <c r="K156" s="22">
        <v>0</v>
      </c>
      <c r="L156" s="22">
        <v>9171</v>
      </c>
      <c r="M156" s="22">
        <v>-3920</v>
      </c>
      <c r="N156" s="22">
        <v>40311</v>
      </c>
      <c r="O156" s="22">
        <v>995</v>
      </c>
      <c r="P156" s="22">
        <v>41164</v>
      </c>
      <c r="Q156" s="22">
        <v>1786465</v>
      </c>
      <c r="R156" s="22">
        <v>562859</v>
      </c>
      <c r="S156" s="22">
        <v>3170622</v>
      </c>
      <c r="T156" s="22">
        <v>1497855</v>
      </c>
      <c r="V156" s="26">
        <v>4400</v>
      </c>
      <c r="W156" s="24"/>
      <c r="X156" s="28"/>
      <c r="Y156" s="26"/>
      <c r="Z156"/>
      <c r="AA156"/>
      <c r="AB156"/>
      <c r="AD156" s="16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</row>
    <row r="157" spans="1:45" ht="12.75">
      <c r="A157"/>
      <c r="B157"/>
      <c r="C157" s="13"/>
      <c r="D157" s="13"/>
      <c r="E157" s="21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V157" s="26"/>
      <c r="W157" s="24"/>
      <c r="X157" s="28"/>
      <c r="Y157" s="26"/>
      <c r="Z157"/>
      <c r="AA157"/>
      <c r="AB157"/>
      <c r="AD157" s="16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</row>
    <row r="158" spans="1:45" ht="12.75">
      <c r="A158">
        <v>142</v>
      </c>
      <c r="B158" t="s">
        <v>132</v>
      </c>
      <c r="C158" s="13">
        <v>7050</v>
      </c>
      <c r="D158" s="13">
        <v>2009</v>
      </c>
      <c r="E158" s="21">
        <v>19.48</v>
      </c>
      <c r="F158" s="22">
        <v>0</v>
      </c>
      <c r="G158" s="22">
        <v>834565</v>
      </c>
      <c r="H158" s="22">
        <v>243981</v>
      </c>
      <c r="I158" s="22">
        <v>0</v>
      </c>
      <c r="J158" s="22">
        <v>24939209</v>
      </c>
      <c r="K158" s="22">
        <v>0</v>
      </c>
      <c r="L158" s="22">
        <v>77038</v>
      </c>
      <c r="M158" s="22">
        <v>0</v>
      </c>
      <c r="N158" s="22">
        <v>161134</v>
      </c>
      <c r="O158" s="22">
        <v>2429</v>
      </c>
      <c r="P158" s="22">
        <v>6802</v>
      </c>
      <c r="Q158" s="22">
        <v>26251554</v>
      </c>
      <c r="R158" s="22">
        <v>8283475</v>
      </c>
      <c r="S158" s="22">
        <v>83901987</v>
      </c>
      <c r="T158" s="22">
        <v>64625606</v>
      </c>
      <c r="V158" s="26">
        <v>28694</v>
      </c>
      <c r="W158" s="27"/>
      <c r="X158" s="25"/>
      <c r="Y158" s="26"/>
      <c r="Z158"/>
      <c r="AA158"/>
      <c r="AB158"/>
      <c r="AD158" s="16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</row>
    <row r="159" spans="1:45" ht="12.75">
      <c r="A159">
        <v>145</v>
      </c>
      <c r="B159" t="s">
        <v>153</v>
      </c>
      <c r="C159" s="13">
        <v>7050</v>
      </c>
      <c r="D159" s="13">
        <v>2009</v>
      </c>
      <c r="E159" s="21">
        <v>31.31</v>
      </c>
      <c r="F159" s="22">
        <v>0</v>
      </c>
      <c r="G159" s="22">
        <v>1117009</v>
      </c>
      <c r="H159" s="22">
        <v>437644</v>
      </c>
      <c r="I159" s="22">
        <v>0</v>
      </c>
      <c r="J159" s="22">
        <v>55586</v>
      </c>
      <c r="K159" s="22">
        <v>0</v>
      </c>
      <c r="L159" s="22">
        <v>2394</v>
      </c>
      <c r="M159" s="22">
        <v>28329</v>
      </c>
      <c r="N159" s="22">
        <v>688397</v>
      </c>
      <c r="O159" s="22">
        <v>-1872</v>
      </c>
      <c r="P159" s="22">
        <v>0</v>
      </c>
      <c r="Q159" s="22">
        <v>2327487</v>
      </c>
      <c r="R159" s="22">
        <v>892396</v>
      </c>
      <c r="S159" s="22">
        <v>0</v>
      </c>
      <c r="T159" s="22">
        <v>0</v>
      </c>
      <c r="V159" s="26">
        <v>32043</v>
      </c>
      <c r="W159" s="24"/>
      <c r="X159" s="28"/>
      <c r="Y159" s="26"/>
      <c r="Z159"/>
      <c r="AA159"/>
      <c r="AB159"/>
      <c r="AD159" s="16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</row>
    <row r="160" spans="1:45" ht="12.75">
      <c r="A160">
        <v>147</v>
      </c>
      <c r="B160" t="s">
        <v>138</v>
      </c>
      <c r="C160" s="13">
        <v>7050</v>
      </c>
      <c r="D160" s="13">
        <v>2009</v>
      </c>
      <c r="E160" s="21">
        <v>1.98</v>
      </c>
      <c r="F160" s="22">
        <v>0</v>
      </c>
      <c r="G160" s="22">
        <v>51790</v>
      </c>
      <c r="H160" s="22">
        <v>26885</v>
      </c>
      <c r="I160" s="22">
        <v>0</v>
      </c>
      <c r="J160" s="22">
        <v>1536474</v>
      </c>
      <c r="K160" s="22">
        <v>0</v>
      </c>
      <c r="L160" s="22">
        <v>3246</v>
      </c>
      <c r="M160" s="22">
        <v>0</v>
      </c>
      <c r="N160" s="22">
        <v>23453</v>
      </c>
      <c r="O160" s="22">
        <v>0</v>
      </c>
      <c r="P160" s="22">
        <v>20396</v>
      </c>
      <c r="Q160" s="22">
        <v>1621452</v>
      </c>
      <c r="R160" s="22">
        <v>720268</v>
      </c>
      <c r="S160" s="22">
        <v>5976566</v>
      </c>
      <c r="T160" s="22">
        <v>3260792</v>
      </c>
      <c r="V160" s="26">
        <v>3023</v>
      </c>
      <c r="W160" s="24"/>
      <c r="X160" s="25"/>
      <c r="Y160" s="26"/>
      <c r="Z160"/>
      <c r="AA160"/>
      <c r="AB160"/>
      <c r="AD160" s="16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</row>
    <row r="161" spans="1:45" ht="12.75">
      <c r="A161">
        <v>148</v>
      </c>
      <c r="B161" t="s">
        <v>135</v>
      </c>
      <c r="C161" s="13">
        <v>7050</v>
      </c>
      <c r="D161" s="13">
        <v>2009</v>
      </c>
      <c r="E161" s="32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42725</v>
      </c>
      <c r="N161" s="23">
        <v>11742</v>
      </c>
      <c r="O161" s="23">
        <v>0</v>
      </c>
      <c r="P161" s="23">
        <v>0</v>
      </c>
      <c r="Q161" s="23">
        <v>54467</v>
      </c>
      <c r="R161" s="23">
        <v>216684</v>
      </c>
      <c r="S161" s="23">
        <v>5140909</v>
      </c>
      <c r="T161" s="23">
        <v>5140909</v>
      </c>
      <c r="V161" s="23">
        <v>937</v>
      </c>
      <c r="W161" s="24"/>
      <c r="X161" s="25"/>
      <c r="Y161" s="23"/>
      <c r="Z161"/>
      <c r="AA161"/>
      <c r="AB161"/>
      <c r="AD161" s="16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</row>
    <row r="162" spans="1:28" ht="12.75">
      <c r="A162">
        <v>150</v>
      </c>
      <c r="B162" t="s">
        <v>80</v>
      </c>
      <c r="C162" s="13">
        <v>7050</v>
      </c>
      <c r="D162" s="13">
        <v>2009</v>
      </c>
      <c r="E162" s="21">
        <v>1.03</v>
      </c>
      <c r="F162" s="22">
        <v>0</v>
      </c>
      <c r="G162" s="22">
        <v>27344</v>
      </c>
      <c r="H162" s="22">
        <v>7003</v>
      </c>
      <c r="I162" s="22">
        <v>0</v>
      </c>
      <c r="J162" s="22">
        <v>56117</v>
      </c>
      <c r="K162" s="22">
        <v>0</v>
      </c>
      <c r="L162" s="22">
        <v>4708</v>
      </c>
      <c r="M162" s="22">
        <v>0</v>
      </c>
      <c r="N162" s="22">
        <v>2527</v>
      </c>
      <c r="O162" s="22">
        <v>132</v>
      </c>
      <c r="P162" s="22">
        <v>0</v>
      </c>
      <c r="Q162" s="22">
        <v>97831</v>
      </c>
      <c r="R162" s="22">
        <v>65446</v>
      </c>
      <c r="S162" s="22">
        <v>48375</v>
      </c>
      <c r="T162" s="22">
        <v>4513</v>
      </c>
      <c r="V162" s="26">
        <v>2219</v>
      </c>
      <c r="W162" s="29"/>
      <c r="X162" s="25"/>
      <c r="Y162" s="26"/>
      <c r="Z162"/>
      <c r="AA162"/>
      <c r="AB162"/>
    </row>
    <row r="163" spans="1:45" ht="12.75">
      <c r="A163">
        <v>152</v>
      </c>
      <c r="B163" t="s">
        <v>98</v>
      </c>
      <c r="C163" s="13">
        <v>7050</v>
      </c>
      <c r="D163" s="13">
        <v>2009</v>
      </c>
      <c r="E163" s="21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515631</v>
      </c>
      <c r="K163" s="22">
        <v>0</v>
      </c>
      <c r="L163" s="22">
        <v>0</v>
      </c>
      <c r="M163" s="22">
        <v>3063</v>
      </c>
      <c r="N163" s="22">
        <v>30562</v>
      </c>
      <c r="O163" s="22">
        <v>0</v>
      </c>
      <c r="P163" s="22">
        <v>0</v>
      </c>
      <c r="Q163" s="22">
        <v>549256</v>
      </c>
      <c r="R163" s="22">
        <v>419304</v>
      </c>
      <c r="S163" s="22">
        <v>1327989</v>
      </c>
      <c r="T163" s="22">
        <v>416627</v>
      </c>
      <c r="V163" s="26">
        <v>4267</v>
      </c>
      <c r="W163" s="24"/>
      <c r="X163" s="25"/>
      <c r="Y163" s="26"/>
      <c r="Z163"/>
      <c r="AA163"/>
      <c r="AB163"/>
      <c r="AD163" s="16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</row>
    <row r="164" spans="1:45" ht="12.75">
      <c r="A164">
        <v>153</v>
      </c>
      <c r="B164" t="s">
        <v>124</v>
      </c>
      <c r="C164" s="13">
        <v>7050</v>
      </c>
      <c r="D164" s="13">
        <v>2009</v>
      </c>
      <c r="E164" s="21">
        <v>1.03</v>
      </c>
      <c r="F164" s="22">
        <v>0</v>
      </c>
      <c r="G164" s="22">
        <v>35078</v>
      </c>
      <c r="H164" s="22">
        <v>13105</v>
      </c>
      <c r="I164" s="22">
        <v>0</v>
      </c>
      <c r="J164" s="22">
        <v>617</v>
      </c>
      <c r="K164" s="22">
        <v>0</v>
      </c>
      <c r="L164" s="22">
        <v>0</v>
      </c>
      <c r="M164" s="22">
        <v>0</v>
      </c>
      <c r="N164" s="22">
        <v>24832</v>
      </c>
      <c r="O164" s="22">
        <v>107</v>
      </c>
      <c r="P164" s="22">
        <v>0</v>
      </c>
      <c r="Q164" s="22">
        <v>73739</v>
      </c>
      <c r="R164" s="22">
        <v>66938</v>
      </c>
      <c r="S164" s="22">
        <v>280552</v>
      </c>
      <c r="T164" s="22">
        <v>58788</v>
      </c>
      <c r="V164" s="26">
        <v>1813</v>
      </c>
      <c r="W164" s="24"/>
      <c r="X164" s="25"/>
      <c r="Y164" s="26"/>
      <c r="Z164"/>
      <c r="AA164"/>
      <c r="AB164"/>
      <c r="AD164" s="16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</row>
    <row r="165" spans="1:45" ht="12.75">
      <c r="A165">
        <v>155</v>
      </c>
      <c r="B165" t="s">
        <v>120</v>
      </c>
      <c r="C165" s="13">
        <v>7050</v>
      </c>
      <c r="D165" s="13">
        <v>2009</v>
      </c>
      <c r="E165" s="21">
        <v>17.5</v>
      </c>
      <c r="F165" s="22">
        <v>0</v>
      </c>
      <c r="G165" s="22">
        <v>678422</v>
      </c>
      <c r="H165" s="22">
        <v>273935</v>
      </c>
      <c r="I165" s="22">
        <v>0</v>
      </c>
      <c r="J165" s="22">
        <v>642823</v>
      </c>
      <c r="K165" s="22">
        <v>0</v>
      </c>
      <c r="L165" s="22">
        <v>28420</v>
      </c>
      <c r="M165" s="22">
        <v>4157</v>
      </c>
      <c r="N165" s="22">
        <v>163402</v>
      </c>
      <c r="O165" s="22">
        <v>0</v>
      </c>
      <c r="P165" s="22">
        <v>0</v>
      </c>
      <c r="Q165" s="22">
        <v>1791159</v>
      </c>
      <c r="R165" s="22">
        <v>1218243</v>
      </c>
      <c r="S165" s="22">
        <v>148</v>
      </c>
      <c r="T165" s="22">
        <v>74</v>
      </c>
      <c r="V165" s="26">
        <v>34729</v>
      </c>
      <c r="W165" s="29"/>
      <c r="X165" s="25"/>
      <c r="Y165" s="26"/>
      <c r="Z165"/>
      <c r="AA165"/>
      <c r="AB165"/>
      <c r="AD165" s="16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</row>
    <row r="166" spans="1:45" ht="12.75">
      <c r="A166">
        <v>156</v>
      </c>
      <c r="B166" t="s">
        <v>123</v>
      </c>
      <c r="C166" s="13">
        <v>7050</v>
      </c>
      <c r="D166" s="13">
        <v>2009</v>
      </c>
      <c r="E166" s="21">
        <v>3.69</v>
      </c>
      <c r="F166" s="22">
        <v>0</v>
      </c>
      <c r="G166" s="22">
        <v>133800</v>
      </c>
      <c r="H166" s="22">
        <v>29995</v>
      </c>
      <c r="I166" s="22">
        <v>0</v>
      </c>
      <c r="J166" s="22">
        <v>1313305</v>
      </c>
      <c r="K166" s="22">
        <v>918</v>
      </c>
      <c r="L166" s="22">
        <v>20197</v>
      </c>
      <c r="M166" s="22">
        <v>0</v>
      </c>
      <c r="N166" s="22">
        <v>31052</v>
      </c>
      <c r="O166" s="22">
        <v>1068</v>
      </c>
      <c r="P166" s="22">
        <v>0</v>
      </c>
      <c r="Q166" s="22">
        <v>1530335</v>
      </c>
      <c r="R166" s="22">
        <v>778485</v>
      </c>
      <c r="S166" s="22">
        <v>6913545</v>
      </c>
      <c r="T166" s="22">
        <v>4186989</v>
      </c>
      <c r="V166" s="26">
        <v>6463</v>
      </c>
      <c r="W166" s="30"/>
      <c r="X166" s="25"/>
      <c r="Y166" s="26"/>
      <c r="Z166"/>
      <c r="AA166"/>
      <c r="AB166"/>
      <c r="AD166" s="16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</row>
    <row r="167" spans="1:45" ht="12.75">
      <c r="A167">
        <v>157</v>
      </c>
      <c r="B167" t="s">
        <v>142</v>
      </c>
      <c r="C167" s="13">
        <v>7050</v>
      </c>
      <c r="D167" s="13">
        <v>2009</v>
      </c>
      <c r="E167" s="21">
        <v>1.8</v>
      </c>
      <c r="F167" s="22">
        <v>0</v>
      </c>
      <c r="G167" s="22">
        <v>61257</v>
      </c>
      <c r="H167" s="22">
        <v>14407</v>
      </c>
      <c r="I167" s="22">
        <v>0</v>
      </c>
      <c r="J167" s="22">
        <v>149217</v>
      </c>
      <c r="K167" s="22">
        <v>116</v>
      </c>
      <c r="L167" s="22">
        <v>22084</v>
      </c>
      <c r="M167" s="22">
        <v>132822</v>
      </c>
      <c r="N167" s="22">
        <v>2890</v>
      </c>
      <c r="O167" s="22">
        <v>17</v>
      </c>
      <c r="P167" s="22">
        <v>0</v>
      </c>
      <c r="Q167" s="22">
        <v>382810</v>
      </c>
      <c r="R167" s="22">
        <v>243029</v>
      </c>
      <c r="S167" s="22">
        <v>1793518</v>
      </c>
      <c r="T167" s="22">
        <v>1793518</v>
      </c>
      <c r="V167" s="26">
        <v>2947</v>
      </c>
      <c r="W167" s="30"/>
      <c r="X167" s="25"/>
      <c r="Y167" s="26"/>
      <c r="Z167"/>
      <c r="AA167"/>
      <c r="AB167"/>
      <c r="AD167" s="16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</row>
    <row r="168" spans="1:45" ht="12.75">
      <c r="A168">
        <v>158</v>
      </c>
      <c r="B168" t="s">
        <v>76</v>
      </c>
      <c r="C168" s="13">
        <v>7050</v>
      </c>
      <c r="D168" s="13">
        <v>2009</v>
      </c>
      <c r="E168" s="21">
        <v>0.77</v>
      </c>
      <c r="F168" s="22">
        <v>0</v>
      </c>
      <c r="G168" s="22">
        <v>19675</v>
      </c>
      <c r="H168" s="22">
        <v>4225</v>
      </c>
      <c r="I168" s="22">
        <v>0</v>
      </c>
      <c r="J168" s="22">
        <v>17304</v>
      </c>
      <c r="K168" s="22">
        <v>0</v>
      </c>
      <c r="L168" s="22">
        <v>161</v>
      </c>
      <c r="M168" s="22">
        <v>11502</v>
      </c>
      <c r="N168" s="22">
        <v>31378</v>
      </c>
      <c r="O168" s="22">
        <v>182</v>
      </c>
      <c r="P168" s="22">
        <v>0</v>
      </c>
      <c r="Q168" s="22">
        <v>84427</v>
      </c>
      <c r="R168" s="22">
        <v>153675</v>
      </c>
      <c r="S168" s="22">
        <v>453842</v>
      </c>
      <c r="T168" s="22">
        <v>164591</v>
      </c>
      <c r="V168" s="26">
        <v>614</v>
      </c>
      <c r="W168" s="30"/>
      <c r="X168" s="25"/>
      <c r="Y168" s="26"/>
      <c r="Z168"/>
      <c r="AA168"/>
      <c r="AB168"/>
      <c r="AD168" s="16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</row>
    <row r="169" spans="1:45" ht="12.75">
      <c r="A169">
        <v>159</v>
      </c>
      <c r="B169" t="s">
        <v>109</v>
      </c>
      <c r="C169" s="13">
        <v>7050</v>
      </c>
      <c r="D169" s="13">
        <v>2009</v>
      </c>
      <c r="E169" s="32">
        <v>43</v>
      </c>
      <c r="F169" s="23">
        <v>0</v>
      </c>
      <c r="G169" s="23">
        <v>1670875</v>
      </c>
      <c r="H169" s="23">
        <v>492952</v>
      </c>
      <c r="I169" s="23">
        <v>0</v>
      </c>
      <c r="J169" s="23">
        <v>393983</v>
      </c>
      <c r="K169" s="23">
        <v>522</v>
      </c>
      <c r="L169" s="23">
        <v>136446</v>
      </c>
      <c r="M169" s="23">
        <v>457386</v>
      </c>
      <c r="N169" s="23">
        <v>393671</v>
      </c>
      <c r="O169" s="23">
        <v>38408</v>
      </c>
      <c r="P169" s="23">
        <v>85931</v>
      </c>
      <c r="Q169" s="23">
        <v>3498312</v>
      </c>
      <c r="R169" s="23">
        <v>2698406</v>
      </c>
      <c r="S169" s="23">
        <v>8205701</v>
      </c>
      <c r="T169" s="23">
        <v>6855650</v>
      </c>
      <c r="V169" s="23">
        <v>34768</v>
      </c>
      <c r="W169" s="24"/>
      <c r="X169" s="25"/>
      <c r="Y169" s="23"/>
      <c r="Z169"/>
      <c r="AA169"/>
      <c r="AB169"/>
      <c r="AD169" s="16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</row>
    <row r="170" spans="1:45" ht="12.75">
      <c r="A170">
        <v>161</v>
      </c>
      <c r="B170" t="s">
        <v>167</v>
      </c>
      <c r="C170" s="13">
        <v>7050</v>
      </c>
      <c r="D170" s="13">
        <v>2009</v>
      </c>
      <c r="E170" s="21">
        <v>0.35</v>
      </c>
      <c r="F170" s="22">
        <v>0</v>
      </c>
      <c r="G170" s="22">
        <v>10658</v>
      </c>
      <c r="H170" s="22">
        <v>2319</v>
      </c>
      <c r="I170" s="22">
        <v>0</v>
      </c>
      <c r="J170" s="22">
        <v>962529</v>
      </c>
      <c r="K170" s="22">
        <v>0</v>
      </c>
      <c r="L170" s="22">
        <v>130776</v>
      </c>
      <c r="M170" s="22">
        <v>712714</v>
      </c>
      <c r="N170" s="22">
        <v>21896</v>
      </c>
      <c r="O170" s="22">
        <v>0</v>
      </c>
      <c r="P170" s="22">
        <v>0</v>
      </c>
      <c r="Q170" s="22">
        <v>1840892</v>
      </c>
      <c r="R170" s="22">
        <v>1138497</v>
      </c>
      <c r="S170" s="22">
        <v>10686289</v>
      </c>
      <c r="T170" s="22">
        <v>7846949</v>
      </c>
      <c r="V170" s="26">
        <v>28692</v>
      </c>
      <c r="W170" s="24"/>
      <c r="X170" s="25"/>
      <c r="Y170" s="26"/>
      <c r="Z170"/>
      <c r="AA170"/>
      <c r="AB170"/>
      <c r="AD170" s="16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</row>
    <row r="171" spans="1:45" ht="12.75">
      <c r="A171">
        <v>162</v>
      </c>
      <c r="B171" t="s">
        <v>157</v>
      </c>
      <c r="C171" s="13">
        <v>7050</v>
      </c>
      <c r="D171" s="13">
        <v>2009</v>
      </c>
      <c r="E171" s="21">
        <v>79.83</v>
      </c>
      <c r="F171" s="22">
        <v>0</v>
      </c>
      <c r="G171" s="22">
        <v>2767291</v>
      </c>
      <c r="H171" s="22">
        <v>858549</v>
      </c>
      <c r="I171" s="22">
        <v>0</v>
      </c>
      <c r="J171" s="22">
        <v>68785</v>
      </c>
      <c r="K171" s="22">
        <v>128</v>
      </c>
      <c r="L171" s="22">
        <v>397574</v>
      </c>
      <c r="M171" s="22">
        <v>869161</v>
      </c>
      <c r="N171" s="22">
        <v>1001087</v>
      </c>
      <c r="O171" s="22">
        <v>42177</v>
      </c>
      <c r="P171" s="22">
        <v>4617</v>
      </c>
      <c r="Q171" s="22">
        <v>6000135</v>
      </c>
      <c r="R171" s="22">
        <v>3565952</v>
      </c>
      <c r="S171" s="22">
        <v>17257101</v>
      </c>
      <c r="T171" s="22">
        <v>15769385</v>
      </c>
      <c r="V171" s="26">
        <v>64334</v>
      </c>
      <c r="W171" s="24"/>
      <c r="X171" s="25"/>
      <c r="Y171" s="26"/>
      <c r="Z171"/>
      <c r="AA171"/>
      <c r="AB171"/>
      <c r="AD171" s="16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</row>
    <row r="172" spans="1:45" ht="12.75">
      <c r="A172">
        <v>164</v>
      </c>
      <c r="B172" t="s">
        <v>84</v>
      </c>
      <c r="C172" s="13">
        <v>7050</v>
      </c>
      <c r="D172" s="13">
        <v>2009</v>
      </c>
      <c r="E172" s="21">
        <v>21.18</v>
      </c>
      <c r="F172" s="22">
        <v>0</v>
      </c>
      <c r="G172" s="22">
        <v>833942</v>
      </c>
      <c r="H172" s="22">
        <v>256961</v>
      </c>
      <c r="I172" s="22">
        <v>0</v>
      </c>
      <c r="J172" s="22">
        <v>365025</v>
      </c>
      <c r="K172" s="22">
        <v>1374</v>
      </c>
      <c r="L172" s="22">
        <v>171586</v>
      </c>
      <c r="M172" s="22">
        <v>246922</v>
      </c>
      <c r="N172" s="22">
        <v>312146</v>
      </c>
      <c r="O172" s="22">
        <v>1721</v>
      </c>
      <c r="P172" s="22">
        <v>0</v>
      </c>
      <c r="Q172" s="22">
        <v>2189677</v>
      </c>
      <c r="R172" s="22">
        <v>812750</v>
      </c>
      <c r="S172" s="22">
        <v>0</v>
      </c>
      <c r="T172" s="22">
        <v>0</v>
      </c>
      <c r="V172" s="26">
        <v>31549</v>
      </c>
      <c r="W172" s="29"/>
      <c r="X172" s="25"/>
      <c r="Y172" s="26"/>
      <c r="Z172"/>
      <c r="AA172"/>
      <c r="AB172"/>
      <c r="AD172" s="16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</row>
    <row r="173" spans="1:45" ht="12.75">
      <c r="A173">
        <v>165</v>
      </c>
      <c r="B173" t="s">
        <v>95</v>
      </c>
      <c r="C173" s="13">
        <v>7050</v>
      </c>
      <c r="D173" s="13">
        <v>2009</v>
      </c>
      <c r="E173" s="21">
        <v>4.2</v>
      </c>
      <c r="F173" s="22">
        <v>0</v>
      </c>
      <c r="G173" s="22">
        <v>155139</v>
      </c>
      <c r="H173" s="22">
        <v>33286</v>
      </c>
      <c r="I173" s="22">
        <v>0</v>
      </c>
      <c r="J173" s="22">
        <v>415975</v>
      </c>
      <c r="K173" s="22">
        <v>350</v>
      </c>
      <c r="L173" s="22">
        <v>0</v>
      </c>
      <c r="M173" s="22">
        <v>0</v>
      </c>
      <c r="N173" s="22">
        <v>17344</v>
      </c>
      <c r="O173" s="22">
        <v>11655</v>
      </c>
      <c r="P173" s="22">
        <v>0</v>
      </c>
      <c r="Q173" s="22">
        <v>633749</v>
      </c>
      <c r="R173" s="22">
        <v>324468</v>
      </c>
      <c r="S173" s="22">
        <v>1854606</v>
      </c>
      <c r="T173" s="22">
        <v>425460</v>
      </c>
      <c r="V173" s="26">
        <v>1701</v>
      </c>
      <c r="W173" s="24"/>
      <c r="X173" s="25"/>
      <c r="Y173" s="26"/>
      <c r="Z173"/>
      <c r="AA173"/>
      <c r="AB173"/>
      <c r="AD173" s="16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</row>
    <row r="174" spans="1:45" ht="12.75">
      <c r="A174">
        <v>167</v>
      </c>
      <c r="B174" t="s">
        <v>85</v>
      </c>
      <c r="C174" s="13">
        <v>7050</v>
      </c>
      <c r="D174" s="13">
        <v>2009</v>
      </c>
      <c r="E174" s="21">
        <v>1.46</v>
      </c>
      <c r="F174" s="22">
        <v>0</v>
      </c>
      <c r="G174" s="22">
        <v>62112</v>
      </c>
      <c r="H174" s="22">
        <v>14379</v>
      </c>
      <c r="I174" s="22">
        <v>0</v>
      </c>
      <c r="J174" s="22">
        <v>9257</v>
      </c>
      <c r="K174" s="22">
        <v>0</v>
      </c>
      <c r="L174" s="22">
        <v>0</v>
      </c>
      <c r="M174" s="22">
        <v>0</v>
      </c>
      <c r="N174" s="22">
        <v>8420</v>
      </c>
      <c r="O174" s="22">
        <v>1481</v>
      </c>
      <c r="P174" s="22">
        <v>0</v>
      </c>
      <c r="Q174" s="22">
        <v>95649</v>
      </c>
      <c r="R174" s="22">
        <v>124726</v>
      </c>
      <c r="S174" s="22">
        <v>368854</v>
      </c>
      <c r="T174" s="22">
        <v>160471</v>
      </c>
      <c r="V174" s="26">
        <v>595</v>
      </c>
      <c r="W174" s="24"/>
      <c r="X174" s="25"/>
      <c r="Y174" s="26"/>
      <c r="Z174"/>
      <c r="AA174"/>
      <c r="AB174"/>
      <c r="AD174" s="16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</row>
    <row r="175" spans="1:45" ht="12.75">
      <c r="A175">
        <v>168</v>
      </c>
      <c r="B175" t="s">
        <v>78</v>
      </c>
      <c r="C175" s="13">
        <v>7050</v>
      </c>
      <c r="D175" s="13">
        <v>2009</v>
      </c>
      <c r="E175" s="21">
        <v>16.46</v>
      </c>
      <c r="F175" s="22">
        <v>0</v>
      </c>
      <c r="G175" s="22">
        <v>601154</v>
      </c>
      <c r="H175" s="22">
        <v>204239</v>
      </c>
      <c r="I175" s="22">
        <v>0</v>
      </c>
      <c r="J175" s="22">
        <v>15498577</v>
      </c>
      <c r="K175" s="22">
        <v>0</v>
      </c>
      <c r="L175" s="22">
        <v>132831</v>
      </c>
      <c r="M175" s="22">
        <v>250916</v>
      </c>
      <c r="N175" s="22">
        <v>121581</v>
      </c>
      <c r="O175" s="22">
        <v>32</v>
      </c>
      <c r="P175" s="22">
        <v>1095</v>
      </c>
      <c r="Q175" s="22">
        <v>16808235</v>
      </c>
      <c r="R175" s="22">
        <v>5417264</v>
      </c>
      <c r="S175" s="22">
        <v>48852269</v>
      </c>
      <c r="T175" s="22">
        <v>34098445</v>
      </c>
      <c r="V175" s="26">
        <v>17915</v>
      </c>
      <c r="W175" s="29"/>
      <c r="X175" s="25"/>
      <c r="Y175" s="26"/>
      <c r="Z175"/>
      <c r="AA175"/>
      <c r="AB175"/>
      <c r="AD175" s="16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</row>
    <row r="176" spans="1:45" ht="12.75">
      <c r="A176"/>
      <c r="B176"/>
      <c r="C176" s="13"/>
      <c r="D176" s="13"/>
      <c r="E176" s="21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V176" s="26"/>
      <c r="W176" s="31"/>
      <c r="X176" s="25"/>
      <c r="Y176" s="26"/>
      <c r="Z176"/>
      <c r="AA176"/>
      <c r="AB176"/>
      <c r="AD176" s="16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</row>
    <row r="177" spans="1:45" ht="12.75">
      <c r="A177">
        <v>170</v>
      </c>
      <c r="B177" t="s">
        <v>114</v>
      </c>
      <c r="C177" s="13">
        <v>7050</v>
      </c>
      <c r="D177" s="13">
        <v>2009</v>
      </c>
      <c r="E177" s="32">
        <v>33.57</v>
      </c>
      <c r="F177" s="33">
        <v>0</v>
      </c>
      <c r="G177" s="33">
        <v>1272650</v>
      </c>
      <c r="H177" s="33">
        <v>384281</v>
      </c>
      <c r="I177" s="33">
        <v>0</v>
      </c>
      <c r="J177" s="33">
        <v>339084</v>
      </c>
      <c r="K177" s="33">
        <v>2743</v>
      </c>
      <c r="L177" s="33">
        <v>198122</v>
      </c>
      <c r="M177" s="33">
        <v>0</v>
      </c>
      <c r="N177" s="33">
        <v>905078</v>
      </c>
      <c r="O177" s="33">
        <v>2258</v>
      </c>
      <c r="P177" s="33">
        <v>0</v>
      </c>
      <c r="Q177" s="33">
        <v>3104216</v>
      </c>
      <c r="R177" s="33">
        <v>4368577</v>
      </c>
      <c r="S177" s="33">
        <v>861418</v>
      </c>
      <c r="T177" s="33">
        <v>48935</v>
      </c>
      <c r="V177" s="23">
        <v>49418</v>
      </c>
      <c r="W177" s="24"/>
      <c r="X177" s="25"/>
      <c r="Y177" s="23"/>
      <c r="Z177"/>
      <c r="AA177"/>
      <c r="AB177"/>
      <c r="AD177" s="16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</row>
    <row r="178" spans="1:28" ht="12.75">
      <c r="A178">
        <v>172</v>
      </c>
      <c r="B178" t="s">
        <v>141</v>
      </c>
      <c r="C178" s="13">
        <v>7050</v>
      </c>
      <c r="D178" s="13">
        <v>2009</v>
      </c>
      <c r="E178" s="21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3510205</v>
      </c>
      <c r="K178" s="22">
        <v>0</v>
      </c>
      <c r="L178" s="22">
        <v>37050</v>
      </c>
      <c r="M178" s="22">
        <v>0</v>
      </c>
      <c r="N178" s="22">
        <v>39960</v>
      </c>
      <c r="O178" s="22">
        <v>18247</v>
      </c>
      <c r="P178" s="22">
        <v>5318</v>
      </c>
      <c r="Q178" s="22">
        <v>3600144</v>
      </c>
      <c r="R178" s="22">
        <v>1562270</v>
      </c>
      <c r="S178" s="22">
        <v>13898803</v>
      </c>
      <c r="T178" s="22">
        <v>8257168</v>
      </c>
      <c r="V178" s="26">
        <v>3480</v>
      </c>
      <c r="W178" s="31"/>
      <c r="X178" s="25"/>
      <c r="Y178" s="26"/>
      <c r="Z178"/>
      <c r="AA178"/>
      <c r="AB178"/>
    </row>
    <row r="179" spans="1:45" ht="12.75">
      <c r="A179">
        <v>173</v>
      </c>
      <c r="B179" t="s">
        <v>99</v>
      </c>
      <c r="C179" s="13">
        <v>7050</v>
      </c>
      <c r="D179" s="13">
        <v>2009</v>
      </c>
      <c r="E179" s="21">
        <v>0.36</v>
      </c>
      <c r="F179" s="22">
        <v>0</v>
      </c>
      <c r="G179" s="22">
        <v>27093</v>
      </c>
      <c r="H179" s="22">
        <v>6242</v>
      </c>
      <c r="I179" s="22">
        <v>0</v>
      </c>
      <c r="J179" s="22">
        <v>45678</v>
      </c>
      <c r="K179" s="22">
        <v>0</v>
      </c>
      <c r="L179" s="22">
        <v>7884</v>
      </c>
      <c r="M179" s="22">
        <v>0</v>
      </c>
      <c r="N179" s="22">
        <v>0</v>
      </c>
      <c r="O179" s="22">
        <v>115</v>
      </c>
      <c r="P179" s="22">
        <v>0</v>
      </c>
      <c r="Q179" s="22">
        <v>87012</v>
      </c>
      <c r="R179" s="22">
        <v>22233</v>
      </c>
      <c r="S179" s="22">
        <v>90864</v>
      </c>
      <c r="T179" s="22">
        <v>27802</v>
      </c>
      <c r="V179" s="26">
        <v>1566</v>
      </c>
      <c r="W179" s="27"/>
      <c r="X179" s="25"/>
      <c r="Y179" s="26"/>
      <c r="Z179"/>
      <c r="AA179"/>
      <c r="AB179"/>
      <c r="AD179" s="16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</row>
    <row r="180" spans="1:45" ht="12.75">
      <c r="A180">
        <v>175</v>
      </c>
      <c r="B180" t="s">
        <v>152</v>
      </c>
      <c r="C180" s="13">
        <v>7050</v>
      </c>
      <c r="D180" s="13">
        <v>2009</v>
      </c>
      <c r="E180" s="21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810887</v>
      </c>
      <c r="M180" s="22">
        <v>0</v>
      </c>
      <c r="N180" s="22">
        <v>14635</v>
      </c>
      <c r="O180" s="22">
        <v>0</v>
      </c>
      <c r="P180" s="22">
        <v>0</v>
      </c>
      <c r="Q180" s="22">
        <v>825522</v>
      </c>
      <c r="R180" s="22">
        <v>490119</v>
      </c>
      <c r="S180" s="22">
        <v>26580</v>
      </c>
      <c r="T180" s="22">
        <v>26580</v>
      </c>
      <c r="V180" s="26">
        <v>8663</v>
      </c>
      <c r="W180" s="27"/>
      <c r="X180" s="28"/>
      <c r="Y180" s="26"/>
      <c r="Z180"/>
      <c r="AA180"/>
      <c r="AB180"/>
      <c r="AD180" s="16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</row>
    <row r="181" spans="1:28" ht="12.75">
      <c r="A181">
        <v>176</v>
      </c>
      <c r="B181" t="s">
        <v>116</v>
      </c>
      <c r="C181" s="13">
        <v>7050</v>
      </c>
      <c r="D181" s="13">
        <v>2009</v>
      </c>
      <c r="E181" s="21">
        <v>44.46</v>
      </c>
      <c r="F181" s="22">
        <v>0</v>
      </c>
      <c r="G181" s="22">
        <v>2142389</v>
      </c>
      <c r="H181" s="22">
        <v>839486</v>
      </c>
      <c r="I181" s="22">
        <v>0</v>
      </c>
      <c r="J181" s="22">
        <v>1057299</v>
      </c>
      <c r="K181" s="22">
        <v>1727</v>
      </c>
      <c r="L181" s="22">
        <v>160939</v>
      </c>
      <c r="M181" s="22">
        <v>228383</v>
      </c>
      <c r="N181" s="22">
        <v>233277</v>
      </c>
      <c r="O181" s="22">
        <v>1405</v>
      </c>
      <c r="P181" s="22">
        <v>356</v>
      </c>
      <c r="Q181" s="22">
        <v>4664549</v>
      </c>
      <c r="R181" s="22">
        <v>2994752</v>
      </c>
      <c r="S181" s="22">
        <v>1989234</v>
      </c>
      <c r="T181" s="22">
        <v>1917046</v>
      </c>
      <c r="V181" s="26">
        <v>43169</v>
      </c>
      <c r="W181" s="24"/>
      <c r="X181" s="28"/>
      <c r="Y181" s="26"/>
      <c r="Z181"/>
      <c r="AA181"/>
      <c r="AB181"/>
    </row>
    <row r="182" spans="1:45" ht="12.75">
      <c r="A182"/>
      <c r="B182"/>
      <c r="C182" s="13"/>
      <c r="D182" s="13"/>
      <c r="E182" s="21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V182" s="26"/>
      <c r="W182" s="27"/>
      <c r="X182" s="28"/>
      <c r="Y182" s="26"/>
      <c r="Z182"/>
      <c r="AA182"/>
      <c r="AB182"/>
      <c r="AD182" s="16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</row>
    <row r="183" spans="1:45" ht="12.75">
      <c r="A183">
        <v>180</v>
      </c>
      <c r="B183" t="s">
        <v>119</v>
      </c>
      <c r="C183" s="13">
        <v>7050</v>
      </c>
      <c r="D183" s="13">
        <v>2009</v>
      </c>
      <c r="E183" s="32">
        <v>3.97</v>
      </c>
      <c r="F183" s="23">
        <v>0</v>
      </c>
      <c r="G183" s="23">
        <v>102342</v>
      </c>
      <c r="H183" s="23">
        <v>22445</v>
      </c>
      <c r="I183" s="23">
        <v>0</v>
      </c>
      <c r="J183" s="23">
        <v>-457966</v>
      </c>
      <c r="K183" s="23">
        <v>0</v>
      </c>
      <c r="L183" s="23">
        <v>4631</v>
      </c>
      <c r="M183" s="23">
        <v>85466</v>
      </c>
      <c r="N183" s="23">
        <v>26023</v>
      </c>
      <c r="O183" s="23">
        <v>21291</v>
      </c>
      <c r="P183" s="23">
        <v>0</v>
      </c>
      <c r="Q183" s="23">
        <v>-195768</v>
      </c>
      <c r="R183" s="23">
        <v>322337</v>
      </c>
      <c r="S183" s="23">
        <v>41980</v>
      </c>
      <c r="T183" s="23">
        <v>40910</v>
      </c>
      <c r="V183" s="23">
        <v>9834</v>
      </c>
      <c r="W183" s="31"/>
      <c r="X183" s="25"/>
      <c r="Y183" s="23"/>
      <c r="Z183"/>
      <c r="AA183"/>
      <c r="AB183"/>
      <c r="AD183" s="16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</row>
    <row r="184" spans="1:45" ht="12.75">
      <c r="A184">
        <v>183</v>
      </c>
      <c r="B184" t="s">
        <v>74</v>
      </c>
      <c r="C184" s="13">
        <v>7050</v>
      </c>
      <c r="D184" s="13">
        <v>2009</v>
      </c>
      <c r="E184" s="21">
        <v>6.74</v>
      </c>
      <c r="F184" s="22">
        <v>0</v>
      </c>
      <c r="G184" s="22">
        <v>279136</v>
      </c>
      <c r="H184" s="22">
        <v>56760</v>
      </c>
      <c r="I184" s="22">
        <v>0</v>
      </c>
      <c r="J184" s="22">
        <v>-110859</v>
      </c>
      <c r="K184" s="22">
        <v>0</v>
      </c>
      <c r="L184" s="22">
        <v>1255</v>
      </c>
      <c r="M184" s="22">
        <v>1021</v>
      </c>
      <c r="N184" s="22">
        <v>90090</v>
      </c>
      <c r="O184" s="22">
        <v>-3188</v>
      </c>
      <c r="P184" s="22">
        <v>0</v>
      </c>
      <c r="Q184" s="22">
        <v>314215</v>
      </c>
      <c r="R184" s="22">
        <v>919311</v>
      </c>
      <c r="S184" s="22">
        <v>10864010</v>
      </c>
      <c r="T184" s="22">
        <v>8509426</v>
      </c>
      <c r="V184" s="26">
        <v>12971</v>
      </c>
      <c r="W184" s="24"/>
      <c r="X184" s="25"/>
      <c r="Y184" s="26"/>
      <c r="Z184"/>
      <c r="AA184"/>
      <c r="AB184"/>
      <c r="AD184" s="16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</row>
    <row r="185" spans="1:45" ht="12.75">
      <c r="A185">
        <v>186</v>
      </c>
      <c r="B185" t="s">
        <v>137</v>
      </c>
      <c r="C185" s="13">
        <v>7050</v>
      </c>
      <c r="D185" s="13">
        <v>2009</v>
      </c>
      <c r="E185" s="21">
        <v>0</v>
      </c>
      <c r="F185" s="22">
        <v>0</v>
      </c>
      <c r="G185" s="22">
        <v>357</v>
      </c>
      <c r="H185" s="22">
        <v>63</v>
      </c>
      <c r="I185" s="22">
        <v>0</v>
      </c>
      <c r="J185" s="22">
        <v>53572</v>
      </c>
      <c r="K185" s="22">
        <v>0</v>
      </c>
      <c r="L185" s="22">
        <v>1410</v>
      </c>
      <c r="M185" s="22">
        <v>0</v>
      </c>
      <c r="N185" s="22">
        <v>2032</v>
      </c>
      <c r="O185" s="22">
        <v>0</v>
      </c>
      <c r="P185" s="22">
        <v>0</v>
      </c>
      <c r="Q185" s="22">
        <v>57434</v>
      </c>
      <c r="R185" s="22">
        <v>317548</v>
      </c>
      <c r="S185" s="22">
        <v>283925</v>
      </c>
      <c r="T185" s="22">
        <v>50488</v>
      </c>
      <c r="V185" s="26">
        <v>669</v>
      </c>
      <c r="W185" s="31"/>
      <c r="X185" s="25"/>
      <c r="Y185" s="26"/>
      <c r="Z185"/>
      <c r="AA185"/>
      <c r="AB185"/>
      <c r="AD185" s="16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</row>
    <row r="186" spans="1:28" ht="12.75">
      <c r="A186">
        <v>191</v>
      </c>
      <c r="B186" t="s">
        <v>108</v>
      </c>
      <c r="C186" s="13">
        <v>7050</v>
      </c>
      <c r="D186" s="13">
        <v>2009</v>
      </c>
      <c r="E186" s="21">
        <v>12.99</v>
      </c>
      <c r="F186" s="22">
        <v>0</v>
      </c>
      <c r="G186" s="22">
        <v>470551</v>
      </c>
      <c r="H186" s="22">
        <v>113917</v>
      </c>
      <c r="I186" s="22">
        <v>0</v>
      </c>
      <c r="J186" s="22">
        <v>480720</v>
      </c>
      <c r="K186" s="22">
        <v>0</v>
      </c>
      <c r="L186" s="22">
        <v>61892</v>
      </c>
      <c r="M186" s="22">
        <v>126306</v>
      </c>
      <c r="N186" s="22">
        <v>171306</v>
      </c>
      <c r="O186" s="22">
        <v>4452</v>
      </c>
      <c r="P186" s="22">
        <v>25</v>
      </c>
      <c r="Q186" s="22">
        <v>1429119</v>
      </c>
      <c r="R186" s="22">
        <v>1417374</v>
      </c>
      <c r="S186" s="22">
        <v>3177842</v>
      </c>
      <c r="T186" s="22">
        <v>2308112</v>
      </c>
      <c r="V186" s="26">
        <v>10112</v>
      </c>
      <c r="W186" s="27"/>
      <c r="X186" s="25"/>
      <c r="Y186" s="26"/>
      <c r="Z186"/>
      <c r="AA186"/>
      <c r="AB186"/>
    </row>
    <row r="187" spans="1:45" ht="12.75">
      <c r="A187">
        <v>193</v>
      </c>
      <c r="B187" t="s">
        <v>155</v>
      </c>
      <c r="C187" s="13">
        <v>7050</v>
      </c>
      <c r="D187" s="13">
        <v>2009</v>
      </c>
      <c r="E187" s="21">
        <v>3.61</v>
      </c>
      <c r="F187" s="22">
        <v>0</v>
      </c>
      <c r="G187" s="22">
        <v>170492</v>
      </c>
      <c r="H187" s="22">
        <v>44517</v>
      </c>
      <c r="I187" s="22">
        <v>0</v>
      </c>
      <c r="J187" s="22">
        <v>340188</v>
      </c>
      <c r="K187" s="22">
        <v>0</v>
      </c>
      <c r="L187" s="22">
        <v>53243</v>
      </c>
      <c r="M187" s="22">
        <v>0</v>
      </c>
      <c r="N187" s="22">
        <v>49323</v>
      </c>
      <c r="O187" s="22">
        <v>8965</v>
      </c>
      <c r="P187" s="22">
        <v>740</v>
      </c>
      <c r="Q187" s="22">
        <v>665988</v>
      </c>
      <c r="R187" s="22">
        <v>476018</v>
      </c>
      <c r="S187" s="22">
        <v>2621459</v>
      </c>
      <c r="T187" s="22">
        <v>1100636</v>
      </c>
      <c r="V187" s="26">
        <v>3245</v>
      </c>
      <c r="W187" s="24"/>
      <c r="X187" s="25"/>
      <c r="Y187" s="26"/>
      <c r="Z187"/>
      <c r="AA187"/>
      <c r="AB187"/>
      <c r="AD187" s="16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</row>
    <row r="188" spans="1:45" ht="12.75">
      <c r="A188">
        <v>194</v>
      </c>
      <c r="B188" t="s">
        <v>158</v>
      </c>
      <c r="C188" s="13">
        <v>7050</v>
      </c>
      <c r="D188" s="13">
        <v>2009</v>
      </c>
      <c r="E188" s="21">
        <v>2.8</v>
      </c>
      <c r="F188" s="22">
        <v>0</v>
      </c>
      <c r="G188" s="22">
        <v>153400</v>
      </c>
      <c r="H188" s="22">
        <v>46916</v>
      </c>
      <c r="I188" s="22">
        <v>19446</v>
      </c>
      <c r="J188" s="22">
        <v>248736</v>
      </c>
      <c r="K188" s="22">
        <v>0</v>
      </c>
      <c r="L188" s="22">
        <v>16011</v>
      </c>
      <c r="M188" s="22">
        <v>0</v>
      </c>
      <c r="N188" s="22">
        <v>17800</v>
      </c>
      <c r="O188" s="22">
        <v>698</v>
      </c>
      <c r="P188" s="22">
        <v>335</v>
      </c>
      <c r="Q188" s="22">
        <v>502672</v>
      </c>
      <c r="R188" s="22">
        <v>238896</v>
      </c>
      <c r="S188" s="22">
        <v>868184</v>
      </c>
      <c r="T188" s="22">
        <v>321523</v>
      </c>
      <c r="V188" s="26">
        <v>1130</v>
      </c>
      <c r="W188" s="27"/>
      <c r="X188" s="25"/>
      <c r="Y188" s="26"/>
      <c r="Z188"/>
      <c r="AA188"/>
      <c r="AB188"/>
      <c r="AD188" s="16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</row>
    <row r="189" spans="1:28" ht="12.75">
      <c r="A189">
        <v>195</v>
      </c>
      <c r="B189" t="s">
        <v>128</v>
      </c>
      <c r="C189" s="13">
        <v>7050</v>
      </c>
      <c r="D189" s="13">
        <v>2009</v>
      </c>
      <c r="E189" s="21">
        <v>1.6</v>
      </c>
      <c r="F189" s="22">
        <v>0</v>
      </c>
      <c r="G189" s="22">
        <v>78991</v>
      </c>
      <c r="H189" s="22">
        <v>20512</v>
      </c>
      <c r="I189" s="22">
        <v>1014</v>
      </c>
      <c r="J189" s="22">
        <v>214414</v>
      </c>
      <c r="K189" s="22">
        <v>0</v>
      </c>
      <c r="L189" s="22">
        <v>2450</v>
      </c>
      <c r="M189" s="22">
        <v>0</v>
      </c>
      <c r="N189" s="22">
        <v>8509</v>
      </c>
      <c r="O189" s="22">
        <v>9051</v>
      </c>
      <c r="P189" s="22">
        <v>0</v>
      </c>
      <c r="Q189" s="22">
        <v>334941</v>
      </c>
      <c r="R189" s="22">
        <v>271679</v>
      </c>
      <c r="S189" s="22">
        <v>105133</v>
      </c>
      <c r="T189" s="22">
        <v>50601</v>
      </c>
      <c r="V189" s="26">
        <v>505</v>
      </c>
      <c r="W189" s="27"/>
      <c r="X189" s="25"/>
      <c r="Y189" s="26"/>
      <c r="Z189"/>
      <c r="AA189"/>
      <c r="AB189"/>
    </row>
    <row r="190" spans="1:28" ht="12.75">
      <c r="A190">
        <v>197</v>
      </c>
      <c r="B190" t="s">
        <v>75</v>
      </c>
      <c r="C190" s="13">
        <v>7050</v>
      </c>
      <c r="D190" s="13">
        <v>2009</v>
      </c>
      <c r="E190" s="21">
        <v>5.71</v>
      </c>
      <c r="F190" s="22">
        <v>0</v>
      </c>
      <c r="G190" s="22">
        <v>213408</v>
      </c>
      <c r="H190" s="22">
        <v>17763</v>
      </c>
      <c r="I190" s="22">
        <v>0</v>
      </c>
      <c r="J190" s="22">
        <v>116496</v>
      </c>
      <c r="K190" s="22">
        <v>0</v>
      </c>
      <c r="L190" s="22">
        <v>0</v>
      </c>
      <c r="M190" s="22">
        <v>89610</v>
      </c>
      <c r="N190" s="22">
        <v>131170</v>
      </c>
      <c r="O190" s="22">
        <v>53898</v>
      </c>
      <c r="P190" s="22">
        <v>0</v>
      </c>
      <c r="Q190" s="22">
        <v>622345</v>
      </c>
      <c r="R190" s="22">
        <v>970725</v>
      </c>
      <c r="S190" s="22">
        <v>0</v>
      </c>
      <c r="T190" s="22">
        <v>0</v>
      </c>
      <c r="V190" s="26">
        <v>8572</v>
      </c>
      <c r="W190" s="24"/>
      <c r="X190" s="25"/>
      <c r="Y190" s="26"/>
      <c r="Z190"/>
      <c r="AA190"/>
      <c r="AB190"/>
    </row>
    <row r="191" spans="1:28" ht="12.75">
      <c r="A191">
        <v>198</v>
      </c>
      <c r="B191" t="s">
        <v>115</v>
      </c>
      <c r="C191" s="13">
        <v>7050</v>
      </c>
      <c r="D191" s="13">
        <v>2009</v>
      </c>
      <c r="E191" s="21">
        <v>1.69</v>
      </c>
      <c r="F191" s="22">
        <v>0</v>
      </c>
      <c r="G191" s="22">
        <v>55376</v>
      </c>
      <c r="H191" s="22">
        <v>13221</v>
      </c>
      <c r="I191" s="22">
        <v>0</v>
      </c>
      <c r="J191" s="22">
        <v>214948</v>
      </c>
      <c r="K191" s="22">
        <v>0</v>
      </c>
      <c r="L191" s="22">
        <v>40294</v>
      </c>
      <c r="M191" s="22">
        <v>0</v>
      </c>
      <c r="N191" s="22">
        <v>20849</v>
      </c>
      <c r="O191" s="22">
        <v>357</v>
      </c>
      <c r="P191" s="22">
        <v>0</v>
      </c>
      <c r="Q191" s="22">
        <v>345045</v>
      </c>
      <c r="R191" s="22">
        <v>238761</v>
      </c>
      <c r="S191" s="22">
        <v>1408436</v>
      </c>
      <c r="T191" s="22">
        <v>658592</v>
      </c>
      <c r="V191" s="26">
        <v>4341</v>
      </c>
      <c r="W191" s="24"/>
      <c r="X191" s="25"/>
      <c r="Y191" s="26"/>
      <c r="Z191"/>
      <c r="AA191"/>
      <c r="AB191"/>
    </row>
    <row r="192" spans="1:45" ht="12.75">
      <c r="A192">
        <v>199</v>
      </c>
      <c r="B192" t="s">
        <v>127</v>
      </c>
      <c r="C192" s="13">
        <v>7050</v>
      </c>
      <c r="D192" s="13">
        <v>2009</v>
      </c>
      <c r="E192" s="16">
        <v>0.8</v>
      </c>
      <c r="F192" s="17">
        <v>0</v>
      </c>
      <c r="G192" s="17">
        <v>36365</v>
      </c>
      <c r="H192" s="17">
        <v>8536</v>
      </c>
      <c r="I192" s="17">
        <v>0</v>
      </c>
      <c r="J192" s="17">
        <v>444804</v>
      </c>
      <c r="K192" s="17">
        <v>0</v>
      </c>
      <c r="L192" s="17">
        <v>0</v>
      </c>
      <c r="M192" s="17">
        <v>0</v>
      </c>
      <c r="N192" s="17">
        <v>0</v>
      </c>
      <c r="O192" s="17">
        <v>14864</v>
      </c>
      <c r="P192" s="17">
        <v>2</v>
      </c>
      <c r="Q192" s="17">
        <v>504567</v>
      </c>
      <c r="R192" s="17">
        <v>339569</v>
      </c>
      <c r="S192" s="17">
        <v>4755250</v>
      </c>
      <c r="T192" s="17">
        <v>2905330</v>
      </c>
      <c r="V192" s="23">
        <v>3487</v>
      </c>
      <c r="W192" s="24"/>
      <c r="X192" s="25"/>
      <c r="Y192" s="23"/>
      <c r="Z192"/>
      <c r="AA192"/>
      <c r="AB192"/>
      <c r="AD192" s="16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</row>
    <row r="193" spans="1:45" ht="12.75">
      <c r="A193">
        <v>201</v>
      </c>
      <c r="B193" t="s">
        <v>162</v>
      </c>
      <c r="C193" s="13">
        <v>7050</v>
      </c>
      <c r="D193" s="13">
        <v>2009</v>
      </c>
      <c r="E193" s="21">
        <v>13.61</v>
      </c>
      <c r="F193" s="22">
        <v>0</v>
      </c>
      <c r="G193" s="22">
        <v>509591</v>
      </c>
      <c r="H193" s="22">
        <v>177432</v>
      </c>
      <c r="I193" s="22">
        <v>0</v>
      </c>
      <c r="J193" s="22">
        <v>-388766</v>
      </c>
      <c r="K193" s="22">
        <v>221</v>
      </c>
      <c r="L193" s="22">
        <v>8144</v>
      </c>
      <c r="M193" s="22">
        <v>83919</v>
      </c>
      <c r="N193" s="22">
        <v>83571</v>
      </c>
      <c r="O193" s="22">
        <v>3008</v>
      </c>
      <c r="P193" s="22">
        <v>0</v>
      </c>
      <c r="Q193" s="22">
        <v>477120</v>
      </c>
      <c r="R193" s="22">
        <v>2074026</v>
      </c>
      <c r="S193" s="22">
        <v>25769764</v>
      </c>
      <c r="T193" s="22">
        <v>12421805</v>
      </c>
      <c r="V193" s="26">
        <v>16257</v>
      </c>
      <c r="W193" s="24"/>
      <c r="X193" s="25"/>
      <c r="Y193" s="26"/>
      <c r="AC193"/>
      <c r="AD193" s="16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</row>
    <row r="194" spans="1:45" ht="12.75">
      <c r="A194">
        <v>202</v>
      </c>
      <c r="B194" t="s">
        <v>161</v>
      </c>
      <c r="C194" s="13">
        <v>7050</v>
      </c>
      <c r="D194" s="13">
        <v>2009</v>
      </c>
      <c r="E194" s="21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114468</v>
      </c>
      <c r="M194" s="22">
        <v>0</v>
      </c>
      <c r="N194" s="22">
        <v>0</v>
      </c>
      <c r="O194" s="22">
        <v>0</v>
      </c>
      <c r="P194" s="22">
        <v>0</v>
      </c>
      <c r="Q194" s="22">
        <v>114468</v>
      </c>
      <c r="R194" s="22">
        <v>16164</v>
      </c>
      <c r="S194" s="22">
        <v>0</v>
      </c>
      <c r="T194" s="22">
        <v>0</v>
      </c>
      <c r="V194" s="26">
        <v>897</v>
      </c>
      <c r="W194" s="24"/>
      <c r="X194" s="25"/>
      <c r="Y194" s="26"/>
      <c r="AC194"/>
      <c r="AD194" s="16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</row>
    <row r="195" spans="1:45" ht="12.75">
      <c r="A195">
        <v>204</v>
      </c>
      <c r="B195" t="s">
        <v>143</v>
      </c>
      <c r="C195" s="13">
        <v>7050</v>
      </c>
      <c r="D195" s="13">
        <v>2009</v>
      </c>
      <c r="E195" s="21">
        <v>0</v>
      </c>
      <c r="F195" s="22">
        <v>0</v>
      </c>
      <c r="G195" s="22">
        <v>0</v>
      </c>
      <c r="H195" s="22">
        <v>0</v>
      </c>
      <c r="I195" s="22">
        <v>0</v>
      </c>
      <c r="J195" s="22">
        <v>2680809</v>
      </c>
      <c r="K195" s="22">
        <v>0</v>
      </c>
      <c r="L195" s="22">
        <v>0</v>
      </c>
      <c r="M195" s="22">
        <v>0</v>
      </c>
      <c r="N195" s="22">
        <v>2569</v>
      </c>
      <c r="O195" s="22">
        <v>0</v>
      </c>
      <c r="P195" s="22">
        <v>0</v>
      </c>
      <c r="Q195" s="22">
        <v>2683378</v>
      </c>
      <c r="R195" s="22">
        <v>1255496</v>
      </c>
      <c r="S195" s="22">
        <v>10913713</v>
      </c>
      <c r="T195" s="22">
        <v>40495</v>
      </c>
      <c r="V195" s="26">
        <v>12672</v>
      </c>
      <c r="W195" s="27"/>
      <c r="X195" s="25"/>
      <c r="Y195" s="26"/>
      <c r="Z195" s="18"/>
      <c r="AA195" s="17"/>
      <c r="AB195"/>
      <c r="AC195"/>
      <c r="AD195" s="16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</row>
    <row r="196" spans="1:25" ht="12.75">
      <c r="A196">
        <v>205</v>
      </c>
      <c r="B196" t="s">
        <v>165</v>
      </c>
      <c r="C196" s="13">
        <v>7050</v>
      </c>
      <c r="D196" s="13">
        <v>2009</v>
      </c>
      <c r="E196" s="21">
        <v>3.8</v>
      </c>
      <c r="F196" s="22">
        <v>0</v>
      </c>
      <c r="G196" s="22">
        <v>156175</v>
      </c>
      <c r="H196" s="22">
        <v>62789</v>
      </c>
      <c r="I196" s="22">
        <v>0</v>
      </c>
      <c r="J196" s="22">
        <v>7582</v>
      </c>
      <c r="K196" s="22">
        <v>127</v>
      </c>
      <c r="L196" s="22">
        <v>4537</v>
      </c>
      <c r="M196" s="22">
        <v>0</v>
      </c>
      <c r="N196" s="22">
        <v>5066</v>
      </c>
      <c r="O196" s="22">
        <v>5980</v>
      </c>
      <c r="P196" s="22">
        <v>0</v>
      </c>
      <c r="Q196" s="22">
        <v>242256</v>
      </c>
      <c r="R196" s="22">
        <v>332386</v>
      </c>
      <c r="S196" s="22">
        <v>6054292</v>
      </c>
      <c r="T196" s="22">
        <v>2300173</v>
      </c>
      <c r="V196" s="26">
        <v>9260</v>
      </c>
      <c r="W196" s="31"/>
      <c r="X196" s="25"/>
      <c r="Y196" s="26"/>
    </row>
    <row r="197" spans="1:22" ht="12.75">
      <c r="A197" s="13">
        <v>206</v>
      </c>
      <c r="B197" s="14" t="s">
        <v>130</v>
      </c>
      <c r="C197" s="13">
        <v>7050</v>
      </c>
      <c r="D197" s="13">
        <v>2009</v>
      </c>
      <c r="E197" s="16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251002</v>
      </c>
      <c r="K197" s="17">
        <v>0</v>
      </c>
      <c r="L197" s="17">
        <v>11406</v>
      </c>
      <c r="M197" s="17">
        <v>0</v>
      </c>
      <c r="N197" s="17">
        <v>49346</v>
      </c>
      <c r="O197" s="17">
        <v>0</v>
      </c>
      <c r="P197" s="17">
        <v>0</v>
      </c>
      <c r="Q197" s="17">
        <v>311754</v>
      </c>
      <c r="R197" s="17">
        <v>319678</v>
      </c>
      <c r="S197" s="17">
        <v>762087</v>
      </c>
      <c r="T197" s="17">
        <v>254101</v>
      </c>
      <c r="V197" s="17">
        <v>5095</v>
      </c>
    </row>
    <row r="198" spans="1:22" ht="12.75">
      <c r="A198">
        <v>207</v>
      </c>
      <c r="B198" t="s">
        <v>129</v>
      </c>
      <c r="C198">
        <v>7050</v>
      </c>
      <c r="D198" s="10">
        <v>2009</v>
      </c>
      <c r="E198" s="32">
        <v>17.73</v>
      </c>
      <c r="F198" s="23">
        <v>0</v>
      </c>
      <c r="G198" s="23">
        <v>670301</v>
      </c>
      <c r="H198" s="23">
        <v>171898</v>
      </c>
      <c r="I198" s="23">
        <v>0</v>
      </c>
      <c r="J198" s="23">
        <v>205698</v>
      </c>
      <c r="K198" s="23">
        <v>0</v>
      </c>
      <c r="L198" s="23">
        <v>53277</v>
      </c>
      <c r="M198" s="23">
        <v>142906</v>
      </c>
      <c r="N198" s="23">
        <v>259876</v>
      </c>
      <c r="O198" s="23">
        <v>132</v>
      </c>
      <c r="P198" s="23">
        <v>34836</v>
      </c>
      <c r="Q198" s="23">
        <v>1469252</v>
      </c>
      <c r="R198" s="23">
        <v>2667906</v>
      </c>
      <c r="S198" s="23">
        <v>22265476</v>
      </c>
      <c r="T198" s="23">
        <v>15494026</v>
      </c>
      <c r="V198" s="10">
        <v>15909</v>
      </c>
    </row>
    <row r="199" spans="1:22" ht="12.75">
      <c r="A199" s="20">
        <v>208</v>
      </c>
      <c r="B199" s="20" t="s">
        <v>136</v>
      </c>
      <c r="C199" s="20">
        <v>7050</v>
      </c>
      <c r="D199" s="10">
        <v>2009</v>
      </c>
      <c r="E199" s="32">
        <v>15.98</v>
      </c>
      <c r="F199" s="23">
        <v>0</v>
      </c>
      <c r="G199" s="23">
        <v>736686</v>
      </c>
      <c r="H199" s="23">
        <v>185863</v>
      </c>
      <c r="I199" s="23">
        <v>0</v>
      </c>
      <c r="J199" s="23">
        <v>317828</v>
      </c>
      <c r="K199" s="23">
        <v>600</v>
      </c>
      <c r="L199" s="23">
        <v>53011</v>
      </c>
      <c r="M199" s="23">
        <v>1509</v>
      </c>
      <c r="N199" s="23">
        <v>692364</v>
      </c>
      <c r="O199" s="23">
        <v>146097</v>
      </c>
      <c r="P199" s="23">
        <v>0</v>
      </c>
      <c r="Q199" s="23">
        <v>2133958</v>
      </c>
      <c r="R199" s="23">
        <v>1695152</v>
      </c>
      <c r="S199" s="23">
        <v>0</v>
      </c>
      <c r="T199" s="23">
        <v>0</v>
      </c>
      <c r="V199" s="10">
        <v>15387</v>
      </c>
    </row>
    <row r="200" spans="1:22" ht="12.75">
      <c r="A200" s="20">
        <v>209</v>
      </c>
      <c r="B200" s="20" t="s">
        <v>170</v>
      </c>
      <c r="C200" s="20">
        <v>7050</v>
      </c>
      <c r="D200" s="10">
        <v>2009</v>
      </c>
      <c r="E200" s="21">
        <v>7.36</v>
      </c>
      <c r="F200" s="22">
        <v>0</v>
      </c>
      <c r="G200" s="22">
        <v>300022</v>
      </c>
      <c r="H200" s="22">
        <v>69725</v>
      </c>
      <c r="I200" s="22">
        <v>0</v>
      </c>
      <c r="J200" s="22">
        <v>562194</v>
      </c>
      <c r="K200" s="22">
        <v>185</v>
      </c>
      <c r="L200" s="22">
        <v>18222</v>
      </c>
      <c r="M200" s="22">
        <v>1889</v>
      </c>
      <c r="N200" s="22">
        <v>88039</v>
      </c>
      <c r="O200" s="22">
        <v>10259</v>
      </c>
      <c r="P200" s="22">
        <v>0</v>
      </c>
      <c r="Q200" s="22">
        <v>1050535</v>
      </c>
      <c r="R200" s="22">
        <v>473419</v>
      </c>
      <c r="S200" s="22">
        <v>1222978</v>
      </c>
      <c r="T200" s="22">
        <v>859619</v>
      </c>
      <c r="V200" s="10">
        <v>1638</v>
      </c>
    </row>
    <row r="201" spans="1:22" ht="12.75">
      <c r="A201" s="20">
        <v>904</v>
      </c>
      <c r="B201" s="20" t="s">
        <v>147</v>
      </c>
      <c r="C201" s="20">
        <v>7050</v>
      </c>
      <c r="D201" s="10">
        <v>2009</v>
      </c>
      <c r="E201" s="21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V201" s="10">
        <v>2056</v>
      </c>
    </row>
    <row r="202" spans="1:22" ht="12.75">
      <c r="A202" s="20">
        <v>915</v>
      </c>
      <c r="B202" s="20" t="s">
        <v>151</v>
      </c>
      <c r="C202" s="20">
        <v>7050</v>
      </c>
      <c r="D202" s="10">
        <v>2009</v>
      </c>
      <c r="E202" s="21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V202" s="10">
        <v>926</v>
      </c>
    </row>
    <row r="203" spans="1:22" ht="12.75">
      <c r="A203" s="20">
        <v>919</v>
      </c>
      <c r="B203" s="20" t="s">
        <v>168</v>
      </c>
      <c r="C203" s="20">
        <v>7050</v>
      </c>
      <c r="D203" s="10">
        <v>2009</v>
      </c>
      <c r="E203" s="21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V203" s="10">
        <v>547</v>
      </c>
    </row>
    <row r="204" spans="1:20" ht="12.75">
      <c r="A204" s="20"/>
      <c r="B204" s="20"/>
      <c r="C204" s="20"/>
      <c r="E204" s="21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</row>
    <row r="205" spans="1:20" ht="12.75">
      <c r="A205" s="20"/>
      <c r="B205" s="20"/>
      <c r="C205" s="20"/>
      <c r="E205" s="21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</row>
    <row r="206" spans="1:20" ht="12.75">
      <c r="A206" s="20"/>
      <c r="B206" s="20"/>
      <c r="C206" s="20"/>
      <c r="E206" s="21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</row>
    <row r="207" spans="1:20" ht="12.75">
      <c r="A207" s="20"/>
      <c r="B207" s="20"/>
      <c r="C207" s="20"/>
      <c r="E207" s="21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</row>
    <row r="208" spans="1:20" ht="12.75">
      <c r="A208" s="20"/>
      <c r="B208" s="20"/>
      <c r="C208" s="20"/>
      <c r="E208" s="21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</row>
    <row r="209" spans="1:20" ht="12.75">
      <c r="A209" s="20"/>
      <c r="B209" s="20"/>
      <c r="C209" s="20"/>
      <c r="E209" s="21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</row>
    <row r="210" spans="1:20" ht="12.75">
      <c r="A210" s="20"/>
      <c r="B210" s="20"/>
      <c r="C210" s="20"/>
      <c r="E210" s="21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</row>
    <row r="211" spans="1:20" ht="12.75">
      <c r="A211" s="20"/>
      <c r="B211" s="20"/>
      <c r="C211" s="20"/>
      <c r="E211" s="21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</row>
    <row r="213" spans="1:20" ht="12.75">
      <c r="A213" s="20"/>
      <c r="B213" s="20"/>
      <c r="C213" s="20"/>
      <c r="E213" s="21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</row>
    <row r="214" spans="1:20" ht="12.75">
      <c r="A214" s="20"/>
      <c r="B214" s="20"/>
      <c r="C214" s="20"/>
      <c r="E214" s="21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</row>
    <row r="215" spans="1:20" ht="12.75">
      <c r="A215" s="20"/>
      <c r="B215" s="20"/>
      <c r="C215" s="20"/>
      <c r="E215" s="21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</row>
    <row r="216" spans="1:20" ht="12.75">
      <c r="A216" s="20"/>
      <c r="B216" s="20"/>
      <c r="C216" s="20"/>
      <c r="E216" s="21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</row>
    <row r="217" spans="1:20" ht="12.75">
      <c r="A217" s="20"/>
      <c r="B217" s="20"/>
      <c r="C217" s="20"/>
      <c r="E217" s="21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</row>
    <row r="218" spans="1:20" ht="12.75">
      <c r="A218" s="20"/>
      <c r="B218" s="20"/>
      <c r="C218" s="20"/>
      <c r="E218" s="21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</row>
    <row r="219" spans="1:20" ht="12.75">
      <c r="A219" s="20"/>
      <c r="B219" s="20"/>
      <c r="C219" s="20"/>
      <c r="E219" s="21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</row>
    <row r="221" spans="1:20" ht="12.75">
      <c r="A221" s="20"/>
      <c r="B221" s="20"/>
      <c r="C221" s="20"/>
      <c r="E221" s="21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</row>
    <row r="222" spans="1:20" ht="12.75">
      <c r="A222" s="20"/>
      <c r="B222" s="20"/>
      <c r="C222" s="20"/>
      <c r="E222" s="21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</row>
    <row r="223" spans="1:20" ht="12.75">
      <c r="A223" s="20"/>
      <c r="B223" s="20"/>
      <c r="C223" s="20"/>
      <c r="E223" s="21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</row>
    <row r="224" spans="1:20" ht="12.75">
      <c r="A224" s="20"/>
      <c r="B224" s="20"/>
      <c r="C224" s="20"/>
      <c r="E224" s="21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</row>
    <row r="225" spans="1:20" ht="12.75">
      <c r="A225" s="20"/>
      <c r="B225" s="20"/>
      <c r="C225" s="20"/>
      <c r="E225" s="21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</row>
    <row r="226" spans="1:20" ht="12.75">
      <c r="A226" s="20"/>
      <c r="B226" s="20"/>
      <c r="C226" s="20"/>
      <c r="E226" s="21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</row>
    <row r="227" spans="1:20" ht="12.75">
      <c r="A227" s="20"/>
      <c r="B227" s="20"/>
      <c r="C227" s="20"/>
      <c r="E227" s="21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</row>
    <row r="228" spans="1:20" ht="12.75">
      <c r="A228" s="20"/>
      <c r="B228" s="20"/>
      <c r="C228" s="20"/>
      <c r="E228" s="21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</row>
    <row r="229" spans="1:20" ht="12.75">
      <c r="A229" s="20"/>
      <c r="B229" s="20"/>
      <c r="C229" s="20"/>
      <c r="E229" s="21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</row>
    <row r="230" spans="1:20" ht="12.75">
      <c r="A230" s="20"/>
      <c r="B230" s="20"/>
      <c r="C230" s="20"/>
      <c r="E230" s="21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</row>
    <row r="231" spans="1:20" ht="12.75">
      <c r="A231" s="20"/>
      <c r="B231" s="20"/>
      <c r="C231" s="20"/>
      <c r="E231" s="21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</row>
    <row r="232" spans="1:20" ht="12.75">
      <c r="A232" s="20"/>
      <c r="B232" s="20"/>
      <c r="C232" s="20"/>
      <c r="E232" s="21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</row>
    <row r="233" spans="1:20" ht="12.75">
      <c r="A233" s="20"/>
      <c r="B233" s="20"/>
      <c r="C233" s="20"/>
      <c r="E233" s="21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</row>
    <row r="234" spans="1:20" ht="12.75">
      <c r="A234" s="20"/>
      <c r="B234" s="20"/>
      <c r="C234" s="20"/>
      <c r="E234" s="21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</row>
    <row r="235" spans="1:20" ht="12.75">
      <c r="A235" s="20"/>
      <c r="B235" s="20"/>
      <c r="C235" s="20"/>
      <c r="E235" s="21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</row>
    <row r="236" spans="1:20" ht="12.75">
      <c r="A236" s="20"/>
      <c r="B236" s="20"/>
      <c r="C236" s="20"/>
      <c r="E236" s="21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</row>
    <row r="237" spans="1:20" ht="12.75">
      <c r="A237" s="20"/>
      <c r="B237" s="20"/>
      <c r="C237" s="20"/>
      <c r="E237" s="21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</row>
    <row r="238" spans="1:20" ht="12.75">
      <c r="A238" s="20"/>
      <c r="B238" s="20"/>
      <c r="C238" s="20"/>
      <c r="E238" s="21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</row>
    <row r="239" spans="1:20" ht="12.75">
      <c r="A239" s="13"/>
      <c r="B239" s="14"/>
      <c r="C239" s="13"/>
      <c r="D239" s="13"/>
      <c r="E239" s="21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</row>
    <row r="240" spans="1:20" ht="12.75">
      <c r="A240" s="20"/>
      <c r="B240" s="20"/>
      <c r="C240" s="20"/>
      <c r="E240" s="21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</row>
    <row r="241" spans="1:20" ht="12.75">
      <c r="A241" s="20"/>
      <c r="B241" s="20"/>
      <c r="C241" s="20"/>
      <c r="E241" s="21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</row>
    <row r="242" spans="1:20" ht="12.75">
      <c r="A242" s="20"/>
      <c r="B242" s="20"/>
      <c r="C242" s="20"/>
      <c r="E242" s="21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</row>
    <row r="243" spans="1:20" ht="12.75">
      <c r="A243" s="20"/>
      <c r="B243" s="20"/>
      <c r="C243" s="20"/>
      <c r="E243" s="21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</row>
    <row r="244" spans="1:20" ht="12.75">
      <c r="A244" s="20"/>
      <c r="B244" s="20"/>
      <c r="C244" s="20"/>
      <c r="E244" s="21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</row>
    <row r="245" spans="1:20" ht="12.75">
      <c r="A245" s="20"/>
      <c r="B245" s="20"/>
      <c r="C245" s="20"/>
      <c r="E245" s="21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</row>
    <row r="246" spans="1:20" ht="12.75">
      <c r="A246" s="20"/>
      <c r="B246" s="20"/>
      <c r="C246" s="20"/>
      <c r="E246" s="21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</row>
    <row r="247" spans="1:20" ht="12.75">
      <c r="A247" s="20"/>
      <c r="B247" s="20"/>
      <c r="C247" s="20"/>
      <c r="E247" s="21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</row>
    <row r="248" spans="1:20" ht="12.75">
      <c r="A248" s="20"/>
      <c r="B248" s="20"/>
      <c r="C248" s="20"/>
      <c r="E248" s="21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</row>
    <row r="249" spans="1:20" ht="12.75">
      <c r="A249" s="20"/>
      <c r="B249" s="20"/>
      <c r="C249" s="20"/>
      <c r="E249" s="21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</row>
    <row r="250" spans="1:20" ht="12.75">
      <c r="A250" s="20"/>
      <c r="B250" s="20"/>
      <c r="C250" s="20"/>
      <c r="E250" s="21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</row>
    <row r="252" spans="1:20" ht="12.75">
      <c r="A252" s="20"/>
      <c r="B252" s="20"/>
      <c r="C252" s="20"/>
      <c r="E252" s="21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</row>
    <row r="253" spans="1:20" ht="12.75">
      <c r="A253" s="20"/>
      <c r="B253" s="20"/>
      <c r="C253" s="20"/>
      <c r="E253" s="21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</row>
    <row r="254" spans="1:20" ht="12.75">
      <c r="A254" s="20"/>
      <c r="B254" s="20"/>
      <c r="C254" s="20"/>
      <c r="E254" s="21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</row>
    <row r="255" spans="1:20" ht="12.75">
      <c r="A255" s="20"/>
      <c r="B255" s="20"/>
      <c r="C255" s="20"/>
      <c r="E255" s="21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</row>
    <row r="256" spans="1:20" ht="12.75">
      <c r="A256" s="20"/>
      <c r="B256" s="20"/>
      <c r="C256" s="20"/>
      <c r="E256" s="21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</row>
    <row r="257" spans="1:20" ht="12.75">
      <c r="A257" s="20"/>
      <c r="B257" s="20"/>
      <c r="C257" s="20"/>
      <c r="E257" s="21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</row>
    <row r="258" spans="1:20" ht="12.75">
      <c r="A258" s="20"/>
      <c r="B258" s="20"/>
      <c r="C258" s="20"/>
      <c r="E258" s="21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</row>
    <row r="260" spans="1:20" ht="12.75">
      <c r="A260" s="20"/>
      <c r="B260" s="20"/>
      <c r="C260" s="20"/>
      <c r="E260" s="21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</row>
    <row r="261" spans="1:20" ht="12.75">
      <c r="A261" s="20"/>
      <c r="B261" s="20"/>
      <c r="C261" s="20"/>
      <c r="E261" s="21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</row>
    <row r="262" spans="1:20" ht="12.75">
      <c r="A262" s="20"/>
      <c r="B262" s="20"/>
      <c r="C262" s="20"/>
      <c r="E262" s="21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</row>
    <row r="263" spans="1:20" ht="12.75">
      <c r="A263" s="20"/>
      <c r="B263" s="20"/>
      <c r="C263" s="20"/>
      <c r="E263" s="21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</row>
    <row r="264" spans="1:20" ht="12.75">
      <c r="A264" s="20"/>
      <c r="B264" s="20"/>
      <c r="C264" s="20"/>
      <c r="E264" s="21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</row>
    <row r="265" spans="1:20" ht="12.75">
      <c r="A265" s="20"/>
      <c r="B265" s="20"/>
      <c r="C265" s="20"/>
      <c r="E265" s="21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</row>
    <row r="266" spans="1:20" ht="12.75">
      <c r="A266" s="20"/>
      <c r="B266" s="20"/>
      <c r="C266" s="20"/>
      <c r="E266" s="21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</row>
    <row r="268" spans="1:20" ht="12.75">
      <c r="A268" s="20"/>
      <c r="B268" s="20"/>
      <c r="C268" s="20"/>
      <c r="E268" s="21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</row>
    <row r="269" spans="1:20" ht="12.75">
      <c r="A269" s="20"/>
      <c r="B269" s="20"/>
      <c r="C269" s="20"/>
      <c r="E269" s="21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</row>
    <row r="270" spans="1:20" ht="12.75">
      <c r="A270" s="20"/>
      <c r="B270" s="20"/>
      <c r="C270" s="20"/>
      <c r="E270" s="21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</row>
    <row r="271" spans="1:20" ht="12.75">
      <c r="A271" s="20"/>
      <c r="B271" s="20"/>
      <c r="C271" s="20"/>
      <c r="E271" s="21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</row>
    <row r="272" spans="1:20" ht="12.75">
      <c r="A272" s="20"/>
      <c r="B272" s="20"/>
      <c r="C272" s="20"/>
      <c r="E272" s="21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</row>
    <row r="274" spans="1:20" ht="12.75">
      <c r="A274" s="20"/>
      <c r="B274" s="20"/>
      <c r="C274" s="20"/>
      <c r="E274" s="21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</row>
    <row r="275" spans="1:20" ht="12.75">
      <c r="A275" s="20"/>
      <c r="B275" s="20"/>
      <c r="C275" s="20"/>
      <c r="E275" s="21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</row>
    <row r="276" spans="1:20" ht="12.75">
      <c r="A276" s="20"/>
      <c r="B276" s="20"/>
      <c r="C276" s="20"/>
      <c r="E276" s="21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</row>
    <row r="277" spans="1:20" ht="12.75">
      <c r="A277" s="20"/>
      <c r="B277" s="20"/>
      <c r="C277" s="20"/>
      <c r="E277" s="21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</row>
    <row r="278" spans="1:20" ht="12.75">
      <c r="A278" s="20"/>
      <c r="B278" s="20"/>
      <c r="C278" s="20"/>
      <c r="E278" s="21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</row>
    <row r="279" spans="1:20" ht="12.75">
      <c r="A279" s="20"/>
      <c r="B279" s="20"/>
      <c r="C279" s="20"/>
      <c r="E279" s="21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</row>
    <row r="280" spans="1:20" ht="12.75">
      <c r="A280" s="20"/>
      <c r="B280" s="20"/>
      <c r="C280" s="20"/>
      <c r="E280" s="21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</row>
    <row r="281" spans="1:20" ht="12.75">
      <c r="A281" s="20"/>
      <c r="B281" s="20"/>
      <c r="C281" s="20"/>
      <c r="E281" s="21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</row>
    <row r="282" spans="1:20" ht="12.75">
      <c r="A282" s="20"/>
      <c r="B282" s="20"/>
      <c r="C282" s="20"/>
      <c r="E282" s="21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</row>
    <row r="283" spans="1:20" ht="12.75">
      <c r="A283" s="20"/>
      <c r="B283" s="20"/>
      <c r="C283" s="20"/>
      <c r="E283" s="21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</row>
    <row r="284" spans="1:20" ht="12.75">
      <c r="A284" s="20"/>
      <c r="B284" s="20"/>
      <c r="C284" s="20"/>
      <c r="E284" s="21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</row>
    <row r="285" spans="1:20" ht="12.75">
      <c r="A285" s="20"/>
      <c r="B285" s="20"/>
      <c r="C285" s="20"/>
      <c r="E285" s="21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</row>
    <row r="286" spans="1:20" ht="12.75">
      <c r="A286" s="20"/>
      <c r="B286" s="20"/>
      <c r="C286" s="20"/>
      <c r="E286" s="21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E7" sqref="E7:I7"/>
    </sheetView>
  </sheetViews>
  <sheetFormatPr defaultColWidth="9.00390625" defaultRowHeight="12.75"/>
  <cols>
    <col min="1" max="1" width="7.25390625" style="0" customWidth="1"/>
    <col min="2" max="2" width="6.125" style="0" bestFit="1" customWidth="1"/>
    <col min="3" max="3" width="41.875" style="0" bestFit="1" customWidth="1"/>
    <col min="4" max="4" width="10.75390625" style="0" bestFit="1" customWidth="1"/>
    <col min="5" max="5" width="6.875" style="0" bestFit="1" customWidth="1"/>
    <col min="6" max="6" width="8.875" style="0" bestFit="1" customWidth="1"/>
    <col min="7" max="7" width="10.75390625" style="0" bestFit="1" customWidth="1"/>
    <col min="8" max="8" width="6.875" style="0" bestFit="1" customWidth="1"/>
    <col min="9" max="9" width="9.875" style="0" bestFit="1" customWidth="1"/>
    <col min="10" max="10" width="2.625" style="0" customWidth="1"/>
    <col min="11" max="11" width="10.125" style="0" bestFit="1" customWidth="1"/>
  </cols>
  <sheetData>
    <row r="1" spans="1:10" ht="12">
      <c r="A1" s="5" t="s">
        <v>5</v>
      </c>
      <c r="B1" s="5"/>
      <c r="C1" s="5"/>
      <c r="D1" s="5"/>
      <c r="E1" s="5"/>
      <c r="F1" s="3"/>
      <c r="G1" s="5"/>
      <c r="H1" s="5"/>
      <c r="I1" s="5"/>
      <c r="J1" s="5"/>
    </row>
    <row r="2" spans="6:11" ht="12">
      <c r="F2" s="1"/>
      <c r="K2" s="2" t="s">
        <v>38</v>
      </c>
    </row>
    <row r="3" spans="4:11" ht="12">
      <c r="D3" s="6"/>
      <c r="F3" s="1"/>
      <c r="K3">
        <v>186</v>
      </c>
    </row>
    <row r="4" spans="1:10" ht="1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0" ht="12">
      <c r="A5" s="3" t="s">
        <v>40</v>
      </c>
      <c r="B5" s="5"/>
      <c r="C5" s="5"/>
      <c r="D5" s="5"/>
      <c r="E5" s="3"/>
      <c r="F5" s="5"/>
      <c r="G5" s="5"/>
      <c r="H5" s="5"/>
      <c r="I5" s="5"/>
      <c r="J5" s="5"/>
    </row>
    <row r="7" spans="5:9" ht="12">
      <c r="E7" s="19">
        <f>ROUND(+'Central Supply'!D5,0)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6</v>
      </c>
      <c r="F8" s="2" t="s">
        <v>2</v>
      </c>
      <c r="G8" s="1" t="s">
        <v>6</v>
      </c>
      <c r="H8" s="2"/>
      <c r="I8" s="2" t="s">
        <v>2</v>
      </c>
      <c r="J8" s="2"/>
      <c r="K8" s="2" t="s">
        <v>72</v>
      </c>
    </row>
    <row r="9" spans="1:11" ht="12">
      <c r="A9" s="2"/>
      <c r="B9" s="2" t="s">
        <v>47</v>
      </c>
      <c r="C9" s="2" t="s">
        <v>48</v>
      </c>
      <c r="D9" s="1" t="s">
        <v>7</v>
      </c>
      <c r="E9" s="1" t="s">
        <v>4</v>
      </c>
      <c r="F9" s="1" t="s">
        <v>4</v>
      </c>
      <c r="G9" s="1" t="s">
        <v>7</v>
      </c>
      <c r="H9" s="1" t="s">
        <v>4</v>
      </c>
      <c r="I9" s="1" t="s">
        <v>4</v>
      </c>
      <c r="J9" s="1"/>
      <c r="K9" s="2" t="s">
        <v>73</v>
      </c>
    </row>
    <row r="10" spans="2:11" ht="12">
      <c r="B10">
        <f>+'Central Supply'!A5</f>
        <v>1</v>
      </c>
      <c r="C10" t="str">
        <f>+'Central Supply'!B5</f>
        <v>SWEDISH HEALTH SERVICES</v>
      </c>
      <c r="D10" s="7">
        <f>ROUND(SUM('Central Supply'!Q5:R5),0)</f>
        <v>74470209</v>
      </c>
      <c r="E10" s="7">
        <f>ROUND(+'Central Supply'!V5,0)</f>
        <v>64206</v>
      </c>
      <c r="F10" s="8">
        <f>IF(D10=0,"",IF(E10=0,"",ROUND(D10/E10,2)))</f>
        <v>1159.86</v>
      </c>
      <c r="G10" s="7">
        <f>ROUND(SUM('Central Supply'!Q107:R107),0)</f>
        <v>81555580</v>
      </c>
      <c r="H10" s="7">
        <f>ROUND(+'Central Supply'!V107,0)</f>
        <v>65434</v>
      </c>
      <c r="I10" s="8">
        <f>IF(G10=0,"",IF(H10=0,"",ROUND(G10/H10,2)))</f>
        <v>1246.38</v>
      </c>
      <c r="J10" s="8"/>
      <c r="K10" s="9">
        <f>IF(D10=0,"",IF(E10=0,"",IF(G10=0,"",IF(H10=0,"",ROUND(I10/F10-1,4)))))</f>
        <v>0.0746</v>
      </c>
    </row>
    <row r="11" spans="2:11" ht="12">
      <c r="B11">
        <f>+'Central Supply'!A6</f>
        <v>3</v>
      </c>
      <c r="C11" t="str">
        <f>+'Central Supply'!B6</f>
        <v>SWEDISH MEDICAL CENTER CHERRY HILL</v>
      </c>
      <c r="D11" s="7">
        <f>ROUND(SUM('Central Supply'!Q6:R6),0)</f>
        <v>22130812</v>
      </c>
      <c r="E11" s="7">
        <f>ROUND(+'Central Supply'!V6,0)</f>
        <v>25431</v>
      </c>
      <c r="F11" s="8">
        <f aca="true" t="shared" si="0" ref="F11:F74">IF(D11=0,"",IF(E11=0,"",ROUND(D11/E11,2)))</f>
        <v>870.23</v>
      </c>
      <c r="G11" s="7">
        <f>ROUND(SUM('Central Supply'!Q108:R108),0)</f>
        <v>23583780</v>
      </c>
      <c r="H11" s="7">
        <f>ROUND(+'Central Supply'!V108,0)</f>
        <v>27098</v>
      </c>
      <c r="I11" s="8">
        <f aca="true" t="shared" si="1" ref="I11:I74">IF(G11=0,"",IF(H11=0,"",ROUND(G11/H11,2)))</f>
        <v>870.31</v>
      </c>
      <c r="J11" s="8"/>
      <c r="K11" s="9">
        <f aca="true" t="shared" si="2" ref="K11:K74">IF(D11=0,"",IF(E11=0,"",IF(G11=0,"",IF(H11=0,"",ROUND(I11/F11-1,4)))))</f>
        <v>0.0001</v>
      </c>
    </row>
    <row r="12" spans="2:11" ht="12">
      <c r="B12">
        <f>+'Central Supply'!A7</f>
        <v>8</v>
      </c>
      <c r="C12" t="str">
        <f>+'Central Supply'!B7</f>
        <v>KLICKITAT VALLEY HOSPITAL</v>
      </c>
      <c r="D12" s="7">
        <f>ROUND(SUM('Central Supply'!Q7:R7),0)</f>
        <v>182309</v>
      </c>
      <c r="E12" s="7">
        <f>ROUND(+'Central Supply'!V7,0)</f>
        <v>1629</v>
      </c>
      <c r="F12" s="8">
        <f t="shared" si="0"/>
        <v>111.91</v>
      </c>
      <c r="G12" s="7">
        <f>ROUND(SUM('Central Supply'!Q109:R109),0)</f>
        <v>179364</v>
      </c>
      <c r="H12" s="7">
        <f>ROUND(+'Central Supply'!V109,0)</f>
        <v>1645</v>
      </c>
      <c r="I12" s="8">
        <f t="shared" si="1"/>
        <v>109.04</v>
      </c>
      <c r="J12" s="8"/>
      <c r="K12" s="9">
        <f t="shared" si="2"/>
        <v>-0.0256</v>
      </c>
    </row>
    <row r="13" spans="2:11" ht="12">
      <c r="B13">
        <f>+'Central Supply'!A8</f>
        <v>10</v>
      </c>
      <c r="C13" t="str">
        <f>+'Central Supply'!B8</f>
        <v>VIRGINIA MASON MEDICAL CENTER</v>
      </c>
      <c r="D13" s="7">
        <f>ROUND(SUM('Central Supply'!Q8:R8),0)</f>
        <v>7854384</v>
      </c>
      <c r="E13" s="7">
        <f>ROUND(+'Central Supply'!V8,0)</f>
        <v>76904</v>
      </c>
      <c r="F13" s="8">
        <f t="shared" si="0"/>
        <v>102.13</v>
      </c>
      <c r="G13" s="7">
        <f>ROUND(SUM('Central Supply'!Q110:R110),0)</f>
        <v>9948289</v>
      </c>
      <c r="H13" s="7">
        <f>ROUND(+'Central Supply'!V110,0)</f>
        <v>79237</v>
      </c>
      <c r="I13" s="8">
        <f t="shared" si="1"/>
        <v>125.55</v>
      </c>
      <c r="J13" s="8"/>
      <c r="K13" s="9">
        <f t="shared" si="2"/>
        <v>0.2293</v>
      </c>
    </row>
    <row r="14" spans="2:11" ht="12">
      <c r="B14">
        <f>+'Central Supply'!A9</f>
        <v>14</v>
      </c>
      <c r="C14" t="str">
        <f>+'Central Supply'!B9</f>
        <v>SEATTLE CHILDRENS HOSPITAL</v>
      </c>
      <c r="D14" s="7">
        <f>ROUND(SUM('Central Supply'!Q9:R9),0)</f>
        <v>13073419</v>
      </c>
      <c r="E14" s="7">
        <f>ROUND(+'Central Supply'!V9,0)</f>
        <v>26512</v>
      </c>
      <c r="F14" s="8">
        <f t="shared" si="0"/>
        <v>493.11</v>
      </c>
      <c r="G14" s="7">
        <f>ROUND(SUM('Central Supply'!Q111:R111),0)</f>
        <v>12046538</v>
      </c>
      <c r="H14" s="7">
        <f>ROUND(+'Central Supply'!V111,0)</f>
        <v>28361</v>
      </c>
      <c r="I14" s="8">
        <f t="shared" si="1"/>
        <v>424.76</v>
      </c>
      <c r="J14" s="8"/>
      <c r="K14" s="9">
        <f t="shared" si="2"/>
        <v>-0.1386</v>
      </c>
    </row>
    <row r="15" spans="2:11" ht="12">
      <c r="B15">
        <f>+'Central Supply'!A10</f>
        <v>20</v>
      </c>
      <c r="C15" t="str">
        <f>+'Central Supply'!B10</f>
        <v>GROUP HEALTH CENTRAL</v>
      </c>
      <c r="D15" s="7">
        <f>ROUND(SUM('Central Supply'!Q10:R10),0)</f>
        <v>0</v>
      </c>
      <c r="E15" s="7">
        <f>ROUND(+'Central Supply'!V10,0)</f>
        <v>1208</v>
      </c>
      <c r="F15" s="8">
        <f t="shared" si="0"/>
      </c>
      <c r="G15" s="7">
        <f>ROUND(SUM('Central Supply'!Q112:R112),0)</f>
        <v>0</v>
      </c>
      <c r="H15" s="7">
        <f>ROUND(+'Central Supply'!V112,0)</f>
        <v>1122</v>
      </c>
      <c r="I15" s="8">
        <f t="shared" si="1"/>
      </c>
      <c r="J15" s="8"/>
      <c r="K15" s="9">
        <f t="shared" si="2"/>
      </c>
    </row>
    <row r="16" spans="2:11" ht="12">
      <c r="B16">
        <f>+'Central Supply'!A11</f>
        <v>21</v>
      </c>
      <c r="C16" t="str">
        <f>+'Central Supply'!B11</f>
        <v>NEWPORT COMMUNITY HOSPITAL</v>
      </c>
      <c r="D16" s="7">
        <f>ROUND(SUM('Central Supply'!Q11:R11),0)</f>
        <v>319696</v>
      </c>
      <c r="E16" s="7">
        <f>ROUND(+'Central Supply'!V11,0)</f>
        <v>2926</v>
      </c>
      <c r="F16" s="8">
        <f t="shared" si="0"/>
        <v>109.26</v>
      </c>
      <c r="G16" s="7">
        <f>ROUND(SUM('Central Supply'!Q113:R113),0)</f>
        <v>175652</v>
      </c>
      <c r="H16" s="7">
        <f>ROUND(+'Central Supply'!V113,0)</f>
        <v>2664</v>
      </c>
      <c r="I16" s="8">
        <f t="shared" si="1"/>
        <v>65.94</v>
      </c>
      <c r="J16" s="8"/>
      <c r="K16" s="9">
        <f t="shared" si="2"/>
        <v>-0.3965</v>
      </c>
    </row>
    <row r="17" spans="2:11" ht="12">
      <c r="B17">
        <f>+'Central Supply'!A12</f>
        <v>22</v>
      </c>
      <c r="C17" t="str">
        <f>+'Central Supply'!B12</f>
        <v>LOURDES MEDICAL CENTER</v>
      </c>
      <c r="D17" s="7">
        <f>ROUND(SUM('Central Supply'!Q12:R12),0)</f>
        <v>884784</v>
      </c>
      <c r="E17" s="7">
        <f>ROUND(+'Central Supply'!V12,0)</f>
        <v>4975</v>
      </c>
      <c r="F17" s="8">
        <f t="shared" si="0"/>
        <v>177.85</v>
      </c>
      <c r="G17" s="7">
        <f>ROUND(SUM('Central Supply'!Q114:R114),0)</f>
        <v>952560</v>
      </c>
      <c r="H17" s="7">
        <f>ROUND(+'Central Supply'!V114,0)</f>
        <v>4807</v>
      </c>
      <c r="I17" s="8">
        <f t="shared" si="1"/>
        <v>198.16</v>
      </c>
      <c r="J17" s="8"/>
      <c r="K17" s="9">
        <f t="shared" si="2"/>
        <v>0.1142</v>
      </c>
    </row>
    <row r="18" spans="2:11" ht="12">
      <c r="B18">
        <f>+'Central Supply'!A13</f>
        <v>23</v>
      </c>
      <c r="C18" t="str">
        <f>+'Central Supply'!B13</f>
        <v>OKANOGAN-DOUGLAS DISTRICT HOSPITAL</v>
      </c>
      <c r="D18" s="7">
        <f>ROUND(SUM('Central Supply'!Q13:R13),0)</f>
        <v>1047669</v>
      </c>
      <c r="E18" s="7">
        <f>ROUND(+'Central Supply'!V13,0)</f>
        <v>1506</v>
      </c>
      <c r="F18" s="8">
        <f t="shared" si="0"/>
        <v>695.66</v>
      </c>
      <c r="G18" s="7">
        <f>ROUND(SUM('Central Supply'!Q115:R115),0)</f>
        <v>1082701</v>
      </c>
      <c r="H18" s="7">
        <f>ROUND(+'Central Supply'!V115,0)</f>
        <v>1454</v>
      </c>
      <c r="I18" s="8">
        <f t="shared" si="1"/>
        <v>744.64</v>
      </c>
      <c r="J18" s="8"/>
      <c r="K18" s="9">
        <f t="shared" si="2"/>
        <v>0.0704</v>
      </c>
    </row>
    <row r="19" spans="2:11" ht="12">
      <c r="B19">
        <f>+'Central Supply'!A14</f>
        <v>26</v>
      </c>
      <c r="C19" t="str">
        <f>+'Central Supply'!B14</f>
        <v>PEACEHEALTH SAINT JOHN MEDICAL CENTER</v>
      </c>
      <c r="D19" s="7">
        <f>ROUND(SUM('Central Supply'!Q14:R14),0)</f>
        <v>1765235</v>
      </c>
      <c r="E19" s="7">
        <f>ROUND(+'Central Supply'!V14,0)</f>
        <v>23290</v>
      </c>
      <c r="F19" s="8">
        <f t="shared" si="0"/>
        <v>75.79</v>
      </c>
      <c r="G19" s="7">
        <f>ROUND(SUM('Central Supply'!Q116:R116),0)</f>
        <v>1668770</v>
      </c>
      <c r="H19" s="7">
        <f>ROUND(+'Central Supply'!V116,0)</f>
        <v>24570</v>
      </c>
      <c r="I19" s="8">
        <f t="shared" si="1"/>
        <v>67.92</v>
      </c>
      <c r="J19" s="8"/>
      <c r="K19" s="9">
        <f t="shared" si="2"/>
        <v>-0.1038</v>
      </c>
    </row>
    <row r="20" spans="2:11" ht="12">
      <c r="B20">
        <f>+'Central Supply'!A15</f>
        <v>29</v>
      </c>
      <c r="C20" t="str">
        <f>+'Central Supply'!B15</f>
        <v>HARBORVIEW MEDICAL CENTER</v>
      </c>
      <c r="D20" s="7">
        <f>ROUND(SUM('Central Supply'!Q15:R15),0)</f>
        <v>11011256</v>
      </c>
      <c r="E20" s="7">
        <f>ROUND(+'Central Supply'!V15,0)</f>
        <v>43532</v>
      </c>
      <c r="F20" s="8">
        <f t="shared" si="0"/>
        <v>252.95</v>
      </c>
      <c r="G20" s="7">
        <f>ROUND(SUM('Central Supply'!Q117:R117),0)</f>
        <v>10470859</v>
      </c>
      <c r="H20" s="7">
        <f>ROUND(+'Central Supply'!V117,0)</f>
        <v>43020</v>
      </c>
      <c r="I20" s="8">
        <f t="shared" si="1"/>
        <v>243.4</v>
      </c>
      <c r="J20" s="8"/>
      <c r="K20" s="9">
        <f t="shared" si="2"/>
        <v>-0.0378</v>
      </c>
    </row>
    <row r="21" spans="2:11" ht="12">
      <c r="B21">
        <f>+'Central Supply'!A16</f>
        <v>32</v>
      </c>
      <c r="C21" t="str">
        <f>+'Central Supply'!B16</f>
        <v>SAINT JOSEPH MEDICAL CENTER</v>
      </c>
      <c r="D21" s="7">
        <f>ROUND(SUM('Central Supply'!Q16:R16),0)</f>
        <v>41533244</v>
      </c>
      <c r="E21" s="7">
        <f>ROUND(+'Central Supply'!V16,0)</f>
        <v>46717</v>
      </c>
      <c r="F21" s="8">
        <f t="shared" si="0"/>
        <v>889.04</v>
      </c>
      <c r="G21" s="7">
        <f>ROUND(SUM('Central Supply'!Q118:R118),0)</f>
        <v>23828535</v>
      </c>
      <c r="H21" s="7">
        <f>ROUND(+'Central Supply'!V118,0)</f>
        <v>43072</v>
      </c>
      <c r="I21" s="8">
        <f t="shared" si="1"/>
        <v>553.23</v>
      </c>
      <c r="J21" s="8"/>
      <c r="K21" s="9">
        <f t="shared" si="2"/>
        <v>-0.3777</v>
      </c>
    </row>
    <row r="22" spans="2:11" ht="12">
      <c r="B22">
        <f>+'Central Supply'!A17</f>
        <v>35</v>
      </c>
      <c r="C22" t="str">
        <f>+'Central Supply'!B17</f>
        <v>ENUMCLAW REGIONAL HOSPITAL</v>
      </c>
      <c r="D22" s="7">
        <f>ROUND(SUM('Central Supply'!Q17:R17),0)</f>
        <v>1962539</v>
      </c>
      <c r="E22" s="7">
        <f>ROUND(+'Central Supply'!V17,0)</f>
        <v>3584</v>
      </c>
      <c r="F22" s="8">
        <f t="shared" si="0"/>
        <v>547.58</v>
      </c>
      <c r="G22" s="7">
        <f>ROUND(SUM('Central Supply'!Q119:R119),0)</f>
        <v>1112892</v>
      </c>
      <c r="H22" s="7">
        <f>ROUND(+'Central Supply'!V119,0)</f>
        <v>3826</v>
      </c>
      <c r="I22" s="8">
        <f t="shared" si="1"/>
        <v>290.88</v>
      </c>
      <c r="J22" s="8"/>
      <c r="K22" s="9">
        <f t="shared" si="2"/>
        <v>-0.4688</v>
      </c>
    </row>
    <row r="23" spans="2:11" ht="12">
      <c r="B23">
        <f>+'Central Supply'!A18</f>
        <v>37</v>
      </c>
      <c r="C23" t="str">
        <f>+'Central Supply'!B18</f>
        <v>DEACONESS MEDICAL CENTER</v>
      </c>
      <c r="D23" s="7">
        <f>ROUND(SUM('Central Supply'!Q18:R18),0)</f>
        <v>4467512</v>
      </c>
      <c r="E23" s="7">
        <f>ROUND(+'Central Supply'!V18,0)</f>
        <v>18891</v>
      </c>
      <c r="F23" s="8">
        <f t="shared" si="0"/>
        <v>236.49</v>
      </c>
      <c r="G23" s="7">
        <f>ROUND(SUM('Central Supply'!Q120:R120),0)</f>
        <v>6281250</v>
      </c>
      <c r="H23" s="7">
        <f>ROUND(+'Central Supply'!V120,0)</f>
        <v>24058</v>
      </c>
      <c r="I23" s="8">
        <f t="shared" si="1"/>
        <v>261.09</v>
      </c>
      <c r="J23" s="8"/>
      <c r="K23" s="9">
        <f t="shared" si="2"/>
        <v>0.104</v>
      </c>
    </row>
    <row r="24" spans="2:11" ht="12">
      <c r="B24">
        <f>+'Central Supply'!A19</f>
        <v>38</v>
      </c>
      <c r="C24" t="str">
        <f>+'Central Supply'!B19</f>
        <v>OLYMPIC MEDICAL CENTER</v>
      </c>
      <c r="D24" s="7">
        <f>ROUND(SUM('Central Supply'!Q19:R19),0)</f>
        <v>893604</v>
      </c>
      <c r="E24" s="7">
        <f>ROUND(+'Central Supply'!V19,0)</f>
        <v>13147</v>
      </c>
      <c r="F24" s="8">
        <f t="shared" si="0"/>
        <v>67.97</v>
      </c>
      <c r="G24" s="7">
        <f>ROUND(SUM('Central Supply'!Q121:R121),0)</f>
        <v>970086</v>
      </c>
      <c r="H24" s="7">
        <f>ROUND(+'Central Supply'!V121,0)</f>
        <v>13521</v>
      </c>
      <c r="I24" s="8">
        <f t="shared" si="1"/>
        <v>71.75</v>
      </c>
      <c r="J24" s="8"/>
      <c r="K24" s="9">
        <f t="shared" si="2"/>
        <v>0.0556</v>
      </c>
    </row>
    <row r="25" spans="2:11" ht="12">
      <c r="B25">
        <f>+'Central Supply'!A20</f>
        <v>39</v>
      </c>
      <c r="C25" t="str">
        <f>+'Central Supply'!B20</f>
        <v>KENNEWICK GENERAL HOSPITAL</v>
      </c>
      <c r="D25" s="7">
        <f>ROUND(SUM('Central Supply'!Q20:R20),0)</f>
        <v>879305</v>
      </c>
      <c r="E25" s="7">
        <f>ROUND(+'Central Supply'!V20,0)</f>
        <v>11240</v>
      </c>
      <c r="F25" s="8">
        <f t="shared" si="0"/>
        <v>78.23</v>
      </c>
      <c r="G25" s="7">
        <f>ROUND(SUM('Central Supply'!Q122:R122),0)</f>
        <v>939479</v>
      </c>
      <c r="H25" s="7">
        <f>ROUND(+'Central Supply'!V122,0)</f>
        <v>11618</v>
      </c>
      <c r="I25" s="8">
        <f t="shared" si="1"/>
        <v>80.86</v>
      </c>
      <c r="J25" s="8"/>
      <c r="K25" s="9">
        <f t="shared" si="2"/>
        <v>0.0336</v>
      </c>
    </row>
    <row r="26" spans="2:11" ht="12">
      <c r="B26">
        <f>+'Central Supply'!A21</f>
        <v>43</v>
      </c>
      <c r="C26" t="str">
        <f>+'Central Supply'!B21</f>
        <v>WALLA WALLA GENERAL HOSPITAL</v>
      </c>
      <c r="D26" s="7">
        <f>ROUND(SUM('Central Supply'!Q21:R21),0)</f>
        <v>545291</v>
      </c>
      <c r="E26" s="7">
        <f>ROUND(+'Central Supply'!V21,0)</f>
        <v>3984</v>
      </c>
      <c r="F26" s="8">
        <f t="shared" si="0"/>
        <v>136.87</v>
      </c>
      <c r="G26" s="7">
        <f>ROUND(SUM('Central Supply'!Q123:R123),0)</f>
        <v>590297</v>
      </c>
      <c r="H26" s="7">
        <f>ROUND(+'Central Supply'!V123,0)</f>
        <v>4221</v>
      </c>
      <c r="I26" s="8">
        <f t="shared" si="1"/>
        <v>139.85</v>
      </c>
      <c r="J26" s="8"/>
      <c r="K26" s="9">
        <f t="shared" si="2"/>
        <v>0.0218</v>
      </c>
    </row>
    <row r="27" spans="2:11" ht="12">
      <c r="B27">
        <f>+'Central Supply'!A22</f>
        <v>45</v>
      </c>
      <c r="C27" t="str">
        <f>+'Central Supply'!B22</f>
        <v>COLUMBIA BASIN HOSPITAL</v>
      </c>
      <c r="D27" s="7">
        <f>ROUND(SUM('Central Supply'!Q22:R22),0)</f>
        <v>93238</v>
      </c>
      <c r="E27" s="7">
        <f>ROUND(+'Central Supply'!V22,0)</f>
        <v>1214</v>
      </c>
      <c r="F27" s="8">
        <f t="shared" si="0"/>
        <v>76.8</v>
      </c>
      <c r="G27" s="7">
        <f>ROUND(SUM('Central Supply'!Q124:R124),0)</f>
        <v>95417</v>
      </c>
      <c r="H27" s="7">
        <f>ROUND(+'Central Supply'!V124,0)</f>
        <v>1212</v>
      </c>
      <c r="I27" s="8">
        <f t="shared" si="1"/>
        <v>78.73</v>
      </c>
      <c r="J27" s="8"/>
      <c r="K27" s="9">
        <f t="shared" si="2"/>
        <v>0.0251</v>
      </c>
    </row>
    <row r="28" spans="2:11" ht="12">
      <c r="B28">
        <f>+'Central Supply'!A23</f>
        <v>46</v>
      </c>
      <c r="C28" t="str">
        <f>+'Central Supply'!B23</f>
        <v>PROSSER MEMORIAL HOSPITAL</v>
      </c>
      <c r="D28" s="7">
        <f>ROUND(SUM('Central Supply'!Q23:R23),0)</f>
        <v>1251395</v>
      </c>
      <c r="E28" s="7">
        <f>ROUND(+'Central Supply'!V23,0)</f>
        <v>2419</v>
      </c>
      <c r="F28" s="8">
        <f t="shared" si="0"/>
        <v>517.32</v>
      </c>
      <c r="G28" s="7">
        <f>ROUND(SUM('Central Supply'!Q125:R125),0)</f>
        <v>858539</v>
      </c>
      <c r="H28" s="7">
        <f>ROUND(+'Central Supply'!V125,0)</f>
        <v>1940</v>
      </c>
      <c r="I28" s="8">
        <f t="shared" si="1"/>
        <v>442.55</v>
      </c>
      <c r="J28" s="8"/>
      <c r="K28" s="9">
        <f t="shared" si="2"/>
        <v>-0.1445</v>
      </c>
    </row>
    <row r="29" spans="2:11" ht="12">
      <c r="B29">
        <f>+'Central Supply'!A24</f>
        <v>50</v>
      </c>
      <c r="C29" t="str">
        <f>+'Central Supply'!B24</f>
        <v>PROVIDENCE SAINT MARY MEDICAL CENTER</v>
      </c>
      <c r="D29" s="7">
        <f>ROUND(SUM('Central Supply'!Q24:R24),0)</f>
        <v>4398055</v>
      </c>
      <c r="E29" s="7">
        <f>ROUND(+'Central Supply'!V24,0)</f>
        <v>13790</v>
      </c>
      <c r="F29" s="8">
        <f t="shared" si="0"/>
        <v>318.93</v>
      </c>
      <c r="G29" s="7">
        <f>ROUND(SUM('Central Supply'!Q126:R126),0)</f>
        <v>3335981</v>
      </c>
      <c r="H29" s="7">
        <f>ROUND(+'Central Supply'!V126,0)</f>
        <v>13198</v>
      </c>
      <c r="I29" s="8">
        <f t="shared" si="1"/>
        <v>252.76</v>
      </c>
      <c r="J29" s="8"/>
      <c r="K29" s="9">
        <f t="shared" si="2"/>
        <v>-0.2075</v>
      </c>
    </row>
    <row r="30" spans="2:11" ht="12">
      <c r="B30">
        <f>+'Central Supply'!A25</f>
        <v>54</v>
      </c>
      <c r="C30" t="str">
        <f>+'Central Supply'!B25</f>
        <v>FORKS COMMUNITY HOSPITAL</v>
      </c>
      <c r="D30" s="7">
        <f>ROUND(SUM('Central Supply'!Q25:R25),0)</f>
        <v>243840</v>
      </c>
      <c r="E30" s="7">
        <f>ROUND(+'Central Supply'!V25,0)</f>
        <v>2002</v>
      </c>
      <c r="F30" s="8">
        <f t="shared" si="0"/>
        <v>121.8</v>
      </c>
      <c r="G30" s="7">
        <f>ROUND(SUM('Central Supply'!Q127:R127),0)</f>
        <v>240040</v>
      </c>
      <c r="H30" s="7">
        <f>ROUND(+'Central Supply'!V127,0)</f>
        <v>1817</v>
      </c>
      <c r="I30" s="8">
        <f t="shared" si="1"/>
        <v>132.11</v>
      </c>
      <c r="J30" s="8"/>
      <c r="K30" s="9">
        <f t="shared" si="2"/>
        <v>0.0846</v>
      </c>
    </row>
    <row r="31" spans="2:11" ht="12">
      <c r="B31">
        <f>+'Central Supply'!A26</f>
        <v>56</v>
      </c>
      <c r="C31" t="str">
        <f>+'Central Supply'!B26</f>
        <v>WILLAPA HARBOR HOSPITAL</v>
      </c>
      <c r="D31" s="7">
        <f>ROUND(SUM('Central Supply'!Q26:R26),0)</f>
        <v>146783</v>
      </c>
      <c r="E31" s="7">
        <f>ROUND(+'Central Supply'!V26,0)</f>
        <v>1630</v>
      </c>
      <c r="F31" s="8">
        <f t="shared" si="0"/>
        <v>90.05</v>
      </c>
      <c r="G31" s="7">
        <f>ROUND(SUM('Central Supply'!Q128:R128),0)</f>
        <v>104859</v>
      </c>
      <c r="H31" s="7">
        <f>ROUND(+'Central Supply'!V128,0)</f>
        <v>1521</v>
      </c>
      <c r="I31" s="8">
        <f t="shared" si="1"/>
        <v>68.94</v>
      </c>
      <c r="J31" s="8"/>
      <c r="K31" s="9">
        <f t="shared" si="2"/>
        <v>-0.2344</v>
      </c>
    </row>
    <row r="32" spans="2:11" ht="12">
      <c r="B32">
        <f>+'Central Supply'!A27</f>
        <v>58</v>
      </c>
      <c r="C32" t="str">
        <f>+'Central Supply'!B27</f>
        <v>YAKIMA VALLEY MEMORIAL HOSPITAL</v>
      </c>
      <c r="D32" s="7">
        <f>ROUND(SUM('Central Supply'!Q27:R27),0)</f>
        <v>21885646</v>
      </c>
      <c r="E32" s="7">
        <f>ROUND(+'Central Supply'!V27,0)</f>
        <v>31658</v>
      </c>
      <c r="F32" s="8">
        <f t="shared" si="0"/>
        <v>691.31</v>
      </c>
      <c r="G32" s="7">
        <f>ROUND(SUM('Central Supply'!Q129:R129),0)</f>
        <v>24640576</v>
      </c>
      <c r="H32" s="7">
        <f>ROUND(+'Central Supply'!V129,0)</f>
        <v>33827</v>
      </c>
      <c r="I32" s="8">
        <f t="shared" si="1"/>
        <v>728.43</v>
      </c>
      <c r="J32" s="8"/>
      <c r="K32" s="9">
        <f t="shared" si="2"/>
        <v>0.0537</v>
      </c>
    </row>
    <row r="33" spans="2:11" ht="12">
      <c r="B33">
        <f>+'Central Supply'!A28</f>
        <v>63</v>
      </c>
      <c r="C33" t="str">
        <f>+'Central Supply'!B28</f>
        <v>GRAYS HARBOR COMMUNITY HOSPITAL</v>
      </c>
      <c r="D33" s="7">
        <f>ROUND(SUM('Central Supply'!Q28:R28),0)</f>
        <v>5705867</v>
      </c>
      <c r="E33" s="7">
        <f>ROUND(+'Central Supply'!V28,0)</f>
        <v>11731</v>
      </c>
      <c r="F33" s="8">
        <f t="shared" si="0"/>
        <v>486.39</v>
      </c>
      <c r="G33" s="7">
        <f>ROUND(SUM('Central Supply'!Q130:R130),0)</f>
        <v>5877789</v>
      </c>
      <c r="H33" s="7">
        <f>ROUND(+'Central Supply'!V130,0)</f>
        <v>12132</v>
      </c>
      <c r="I33" s="8">
        <f t="shared" si="1"/>
        <v>484.49</v>
      </c>
      <c r="J33" s="8"/>
      <c r="K33" s="9">
        <f t="shared" si="2"/>
        <v>-0.0039</v>
      </c>
    </row>
    <row r="34" spans="2:11" ht="12">
      <c r="B34">
        <f>+'Central Supply'!A29</f>
        <v>78</v>
      </c>
      <c r="C34" t="str">
        <f>+'Central Supply'!B29</f>
        <v>SAMARITAN HOSPITAL</v>
      </c>
      <c r="D34" s="7">
        <f>ROUND(SUM('Central Supply'!Q29:R29),0)</f>
        <v>4068385</v>
      </c>
      <c r="E34" s="7">
        <f>ROUND(+'Central Supply'!V29,0)</f>
        <v>6208</v>
      </c>
      <c r="F34" s="8">
        <f t="shared" si="0"/>
        <v>655.35</v>
      </c>
      <c r="G34" s="7">
        <f>ROUND(SUM('Central Supply'!Q131:R131),0)</f>
        <v>3751885</v>
      </c>
      <c r="H34" s="7">
        <f>ROUND(+'Central Supply'!V131,0)</f>
        <v>6490</v>
      </c>
      <c r="I34" s="8">
        <f t="shared" si="1"/>
        <v>578.1</v>
      </c>
      <c r="J34" s="8"/>
      <c r="K34" s="9">
        <f t="shared" si="2"/>
        <v>-0.1179</v>
      </c>
    </row>
    <row r="35" spans="2:11" ht="12">
      <c r="B35">
        <f>+'Central Supply'!A30</f>
        <v>79</v>
      </c>
      <c r="C35" t="str">
        <f>+'Central Supply'!B30</f>
        <v>OCEAN BEACH HOSPITAL</v>
      </c>
      <c r="D35" s="7">
        <f>ROUND(SUM('Central Supply'!Q30:R30),0)</f>
        <v>645282</v>
      </c>
      <c r="E35" s="7">
        <f>ROUND(+'Central Supply'!V30,0)</f>
        <v>1836</v>
      </c>
      <c r="F35" s="8">
        <f t="shared" si="0"/>
        <v>351.46</v>
      </c>
      <c r="G35" s="7">
        <f>ROUND(SUM('Central Supply'!Q132:R132),0)</f>
        <v>404372</v>
      </c>
      <c r="H35" s="7">
        <f>ROUND(+'Central Supply'!V132,0)</f>
        <v>1549</v>
      </c>
      <c r="I35" s="8">
        <f t="shared" si="1"/>
        <v>261.05</v>
      </c>
      <c r="J35" s="8"/>
      <c r="K35" s="9">
        <f t="shared" si="2"/>
        <v>-0.2572</v>
      </c>
    </row>
    <row r="36" spans="2:11" ht="12">
      <c r="B36">
        <f>+'Central Supply'!A31</f>
        <v>80</v>
      </c>
      <c r="C36" t="str">
        <f>+'Central Supply'!B31</f>
        <v>ODESSA MEMORIAL HOSPITAL</v>
      </c>
      <c r="D36" s="7">
        <f>ROUND(SUM('Central Supply'!Q31:R31),0)</f>
        <v>94876</v>
      </c>
      <c r="E36" s="7">
        <f>ROUND(+'Central Supply'!V31,0)</f>
        <v>252</v>
      </c>
      <c r="F36" s="8">
        <f t="shared" si="0"/>
        <v>376.49</v>
      </c>
      <c r="G36" s="7">
        <f>ROUND(SUM('Central Supply'!Q133:R133),0)</f>
        <v>71172</v>
      </c>
      <c r="H36" s="7">
        <f>ROUND(+'Central Supply'!V133,0)</f>
        <v>237</v>
      </c>
      <c r="I36" s="8">
        <f t="shared" si="1"/>
        <v>300.3</v>
      </c>
      <c r="J36" s="8"/>
      <c r="K36" s="9">
        <f t="shared" si="2"/>
        <v>-0.2024</v>
      </c>
    </row>
    <row r="37" spans="2:11" ht="12">
      <c r="B37">
        <f>+'Central Supply'!A32</f>
        <v>81</v>
      </c>
      <c r="C37" t="str">
        <f>+'Central Supply'!B32</f>
        <v>GOOD SAMARITAN HOSPITAL</v>
      </c>
      <c r="D37" s="7">
        <f>ROUND(SUM('Central Supply'!Q32:R32),0)</f>
        <v>13995801</v>
      </c>
      <c r="E37" s="7">
        <f>ROUND(+'Central Supply'!V32,0)</f>
        <v>22063</v>
      </c>
      <c r="F37" s="8">
        <f t="shared" si="0"/>
        <v>634.36</v>
      </c>
      <c r="G37" s="7">
        <f>ROUND(SUM('Central Supply'!Q134:R134),0)</f>
        <v>11310825</v>
      </c>
      <c r="H37" s="7">
        <f>ROUND(+'Central Supply'!V134,0)</f>
        <v>21554</v>
      </c>
      <c r="I37" s="8">
        <f t="shared" si="1"/>
        <v>524.77</v>
      </c>
      <c r="J37" s="8"/>
      <c r="K37" s="9">
        <f t="shared" si="2"/>
        <v>-0.1728</v>
      </c>
    </row>
    <row r="38" spans="2:11" ht="12">
      <c r="B38">
        <f>+'Central Supply'!A33</f>
        <v>82</v>
      </c>
      <c r="C38" t="str">
        <f>+'Central Supply'!B33</f>
        <v>GARFIELD COUNTY MEMORIAL HOSPITAL</v>
      </c>
      <c r="D38" s="7">
        <f>ROUND(SUM('Central Supply'!Q33:R33),0)</f>
        <v>39906</v>
      </c>
      <c r="E38" s="7">
        <f>ROUND(+'Central Supply'!V33,0)</f>
        <v>224</v>
      </c>
      <c r="F38" s="8">
        <f t="shared" si="0"/>
        <v>178.15</v>
      </c>
      <c r="G38" s="7">
        <f>ROUND(SUM('Central Supply'!Q135:R135),0)</f>
        <v>56354</v>
      </c>
      <c r="H38" s="7">
        <f>ROUND(+'Central Supply'!V135,0)</f>
        <v>509</v>
      </c>
      <c r="I38" s="8">
        <f t="shared" si="1"/>
        <v>110.72</v>
      </c>
      <c r="J38" s="8"/>
      <c r="K38" s="9">
        <f t="shared" si="2"/>
        <v>-0.3785</v>
      </c>
    </row>
    <row r="39" spans="2:11" ht="12">
      <c r="B39">
        <f>+'Central Supply'!A34</f>
        <v>84</v>
      </c>
      <c r="C39" t="str">
        <f>+'Central Supply'!B34</f>
        <v>PROVIDENCE REGIONAL MEDICAL CENTER EVERETT</v>
      </c>
      <c r="D39" s="7">
        <f>ROUND(SUM('Central Supply'!Q34:R34),0)</f>
        <v>11052380</v>
      </c>
      <c r="E39" s="7">
        <f>ROUND(+'Central Supply'!V34,0)</f>
        <v>47661</v>
      </c>
      <c r="F39" s="8">
        <f t="shared" si="0"/>
        <v>231.9</v>
      </c>
      <c r="G39" s="7">
        <f>ROUND(SUM('Central Supply'!Q136:R136),0)</f>
        <v>12046477</v>
      </c>
      <c r="H39" s="7">
        <f>ROUND(+'Central Supply'!V136,0)</f>
        <v>52314</v>
      </c>
      <c r="I39" s="8">
        <f t="shared" si="1"/>
        <v>230.27</v>
      </c>
      <c r="J39" s="8"/>
      <c r="K39" s="9">
        <f t="shared" si="2"/>
        <v>-0.007</v>
      </c>
    </row>
    <row r="40" spans="2:11" ht="12">
      <c r="B40">
        <f>+'Central Supply'!A35</f>
        <v>85</v>
      </c>
      <c r="C40" t="str">
        <f>+'Central Supply'!B35</f>
        <v>JEFFERSON HEALTHCARE HOSPITAL</v>
      </c>
      <c r="D40" s="7">
        <f>ROUND(SUM('Central Supply'!Q35:R35),0)</f>
        <v>1336069</v>
      </c>
      <c r="E40" s="7">
        <f>ROUND(+'Central Supply'!V35,0)</f>
        <v>4378</v>
      </c>
      <c r="F40" s="8">
        <f t="shared" si="0"/>
        <v>305.18</v>
      </c>
      <c r="G40" s="7">
        <f>ROUND(SUM('Central Supply'!Q137:R137),0)</f>
        <v>2006168</v>
      </c>
      <c r="H40" s="7">
        <f>ROUND(+'Central Supply'!V137,0)</f>
        <v>4690</v>
      </c>
      <c r="I40" s="8">
        <f t="shared" si="1"/>
        <v>427.75</v>
      </c>
      <c r="J40" s="8"/>
      <c r="K40" s="9">
        <f t="shared" si="2"/>
        <v>0.4016</v>
      </c>
    </row>
    <row r="41" spans="2:11" ht="12">
      <c r="B41">
        <f>+'Central Supply'!A36</f>
        <v>96</v>
      </c>
      <c r="C41" t="str">
        <f>+'Central Supply'!B36</f>
        <v>SKYLINE HOSPITAL</v>
      </c>
      <c r="D41" s="7">
        <f>ROUND(SUM('Central Supply'!Q36:R36),0)</f>
        <v>146425</v>
      </c>
      <c r="E41" s="7">
        <f>ROUND(+'Central Supply'!V36,0)</f>
        <v>1264</v>
      </c>
      <c r="F41" s="8">
        <f t="shared" si="0"/>
        <v>115.84</v>
      </c>
      <c r="G41" s="7">
        <f>ROUND(SUM('Central Supply'!Q138:R138),0)</f>
        <v>161885</v>
      </c>
      <c r="H41" s="7">
        <f>ROUND(+'Central Supply'!V138,0)</f>
        <v>1369</v>
      </c>
      <c r="I41" s="8">
        <f t="shared" si="1"/>
        <v>118.25</v>
      </c>
      <c r="J41" s="8"/>
      <c r="K41" s="9">
        <f t="shared" si="2"/>
        <v>0.0208</v>
      </c>
    </row>
    <row r="42" spans="2:11" ht="12">
      <c r="B42">
        <f>+'Central Supply'!A37</f>
        <v>102</v>
      </c>
      <c r="C42" t="str">
        <f>+'Central Supply'!B37</f>
        <v>YAKIMA REGIONAL MEDICAL AND CARDIAC CENTER</v>
      </c>
      <c r="D42" s="7">
        <f>ROUND(SUM('Central Supply'!Q37:R37),0)</f>
        <v>8633500</v>
      </c>
      <c r="E42" s="7">
        <f>ROUND(+'Central Supply'!V37,0)</f>
        <v>13168</v>
      </c>
      <c r="F42" s="8">
        <f t="shared" si="0"/>
        <v>655.64</v>
      </c>
      <c r="G42" s="7">
        <f>ROUND(SUM('Central Supply'!Q139:R139),0)</f>
        <v>8702831</v>
      </c>
      <c r="H42" s="7">
        <f>ROUND(+'Central Supply'!V139,0)</f>
        <v>12871</v>
      </c>
      <c r="I42" s="8">
        <f t="shared" si="1"/>
        <v>676.16</v>
      </c>
      <c r="J42" s="8"/>
      <c r="K42" s="9">
        <f t="shared" si="2"/>
        <v>0.0313</v>
      </c>
    </row>
    <row r="43" spans="2:11" ht="12">
      <c r="B43">
        <f>+'Central Supply'!A38</f>
        <v>104</v>
      </c>
      <c r="C43" t="str">
        <f>+'Central Supply'!B38</f>
        <v>VALLEY GENERAL HOSPITAL</v>
      </c>
      <c r="D43" s="7">
        <f>ROUND(SUM('Central Supply'!Q38:R38),0)</f>
        <v>2780978</v>
      </c>
      <c r="E43" s="7">
        <f>ROUND(+'Central Supply'!V38,0)</f>
        <v>5790</v>
      </c>
      <c r="F43" s="8">
        <f t="shared" si="0"/>
        <v>480.31</v>
      </c>
      <c r="G43" s="7">
        <f>ROUND(SUM('Central Supply'!Q140:R140),0)</f>
        <v>3166461</v>
      </c>
      <c r="H43" s="7">
        <f>ROUND(+'Central Supply'!V140,0)</f>
        <v>5972</v>
      </c>
      <c r="I43" s="8">
        <f t="shared" si="1"/>
        <v>530.22</v>
      </c>
      <c r="J43" s="8"/>
      <c r="K43" s="9">
        <f t="shared" si="2"/>
        <v>0.1039</v>
      </c>
    </row>
    <row r="44" spans="2:11" ht="12">
      <c r="B44">
        <f>+'Central Supply'!A39</f>
        <v>106</v>
      </c>
      <c r="C44" t="str">
        <f>+'Central Supply'!B39</f>
        <v>CASCADE VALLEY HOSPITAL</v>
      </c>
      <c r="D44" s="7">
        <f>ROUND(SUM('Central Supply'!Q39:R39),0)</f>
        <v>3082232</v>
      </c>
      <c r="E44" s="7">
        <f>ROUND(+'Central Supply'!V39,0)</f>
        <v>4926</v>
      </c>
      <c r="F44" s="8">
        <f t="shared" si="0"/>
        <v>625.71</v>
      </c>
      <c r="G44" s="7">
        <f>ROUND(SUM('Central Supply'!Q141:R141),0)</f>
        <v>3622225</v>
      </c>
      <c r="H44" s="7">
        <f>ROUND(+'Central Supply'!V141,0)</f>
        <v>4607</v>
      </c>
      <c r="I44" s="8">
        <f t="shared" si="1"/>
        <v>786.24</v>
      </c>
      <c r="J44" s="8"/>
      <c r="K44" s="9">
        <f t="shared" si="2"/>
        <v>0.2566</v>
      </c>
    </row>
    <row r="45" spans="2:11" ht="12">
      <c r="B45">
        <f>+'Central Supply'!A40</f>
        <v>107</v>
      </c>
      <c r="C45" t="str">
        <f>+'Central Supply'!B40</f>
        <v>NORTH VALLEY HOSPITAL</v>
      </c>
      <c r="D45" s="7">
        <f>ROUND(SUM('Central Supply'!Q40:R40),0)</f>
        <v>287072</v>
      </c>
      <c r="E45" s="7">
        <f>ROUND(+'Central Supply'!V40,0)</f>
        <v>2275</v>
      </c>
      <c r="F45" s="8">
        <f t="shared" si="0"/>
        <v>126.19</v>
      </c>
      <c r="G45" s="7">
        <f>ROUND(SUM('Central Supply'!Q142:R142),0)</f>
        <v>288312</v>
      </c>
      <c r="H45" s="7">
        <f>ROUND(+'Central Supply'!V142,0)</f>
        <v>2016</v>
      </c>
      <c r="I45" s="8">
        <f t="shared" si="1"/>
        <v>143.01</v>
      </c>
      <c r="J45" s="8"/>
      <c r="K45" s="9">
        <f t="shared" si="2"/>
        <v>0.1333</v>
      </c>
    </row>
    <row r="46" spans="2:11" ht="12">
      <c r="B46">
        <f>+'Central Supply'!A41</f>
        <v>108</v>
      </c>
      <c r="C46" t="str">
        <f>+'Central Supply'!B41</f>
        <v>TRI-STATE MEMORIAL HOSPITAL</v>
      </c>
      <c r="D46" s="7">
        <f>ROUND(SUM('Central Supply'!Q41:R41),0)</f>
        <v>1739328</v>
      </c>
      <c r="E46" s="7">
        <f>ROUND(+'Central Supply'!V41,0)</f>
        <v>5384</v>
      </c>
      <c r="F46" s="8">
        <f t="shared" si="0"/>
        <v>323.05</v>
      </c>
      <c r="G46" s="7">
        <f>ROUND(SUM('Central Supply'!Q143:R143),0)</f>
        <v>0</v>
      </c>
      <c r="H46" s="7">
        <f>ROUND(+'Central Supply'!V143,0)</f>
        <v>0</v>
      </c>
      <c r="I46" s="8">
        <f t="shared" si="1"/>
      </c>
      <c r="J46" s="8"/>
      <c r="K46" s="9">
        <f t="shared" si="2"/>
      </c>
    </row>
    <row r="47" spans="2:11" ht="12">
      <c r="B47">
        <f>+'Central Supply'!A42</f>
        <v>111</v>
      </c>
      <c r="C47" t="str">
        <f>+'Central Supply'!B42</f>
        <v>EAST ADAMS RURAL HOSPITAL</v>
      </c>
      <c r="D47" s="7">
        <f>ROUND(SUM('Central Supply'!Q42:R42),0)</f>
        <v>97847</v>
      </c>
      <c r="E47" s="7">
        <f>ROUND(+'Central Supply'!V42,0)</f>
        <v>521</v>
      </c>
      <c r="F47" s="8">
        <f t="shared" si="0"/>
        <v>187.81</v>
      </c>
      <c r="G47" s="7">
        <f>ROUND(SUM('Central Supply'!Q144:R144),0)</f>
        <v>98021</v>
      </c>
      <c r="H47" s="7">
        <f>ROUND(+'Central Supply'!V144,0)</f>
        <v>588</v>
      </c>
      <c r="I47" s="8">
        <f t="shared" si="1"/>
        <v>166.7</v>
      </c>
      <c r="J47" s="8"/>
      <c r="K47" s="9">
        <f t="shared" si="2"/>
        <v>-0.1124</v>
      </c>
    </row>
    <row r="48" spans="2:11" ht="12">
      <c r="B48">
        <f>+'Central Supply'!A43</f>
        <v>125</v>
      </c>
      <c r="C48" t="str">
        <f>+'Central Supply'!B43</f>
        <v>OTHELLO COMMUNITY HOSPITAL</v>
      </c>
      <c r="D48" s="7">
        <f>ROUND(SUM('Central Supply'!Q43:R43),0)</f>
        <v>127628</v>
      </c>
      <c r="E48" s="7">
        <f>ROUND(+'Central Supply'!V43,0)</f>
        <v>1899</v>
      </c>
      <c r="F48" s="8">
        <f t="shared" si="0"/>
        <v>67.21</v>
      </c>
      <c r="G48" s="7">
        <f>ROUND(SUM('Central Supply'!Q145:R145),0)</f>
        <v>146871</v>
      </c>
      <c r="H48" s="7">
        <f>ROUND(+'Central Supply'!V145,0)</f>
        <v>1895</v>
      </c>
      <c r="I48" s="8">
        <f t="shared" si="1"/>
        <v>77.5</v>
      </c>
      <c r="J48" s="8"/>
      <c r="K48" s="9">
        <f t="shared" si="2"/>
        <v>0.1531</v>
      </c>
    </row>
    <row r="49" spans="2:11" ht="12">
      <c r="B49">
        <f>+'Central Supply'!A44</f>
        <v>126</v>
      </c>
      <c r="C49" t="str">
        <f>+'Central Supply'!B44</f>
        <v>HIGHLINE MEDICAL CENTER</v>
      </c>
      <c r="D49" s="7">
        <f>ROUND(SUM('Central Supply'!Q44:R44),0)</f>
        <v>2049241</v>
      </c>
      <c r="E49" s="7">
        <f>ROUND(+'Central Supply'!V44,0)</f>
        <v>20908</v>
      </c>
      <c r="F49" s="8">
        <f t="shared" si="0"/>
        <v>98.01</v>
      </c>
      <c r="G49" s="7">
        <f>ROUND(SUM('Central Supply'!Q146:R146),0)</f>
        <v>2054172</v>
      </c>
      <c r="H49" s="7">
        <f>ROUND(+'Central Supply'!V146,0)</f>
        <v>21534</v>
      </c>
      <c r="I49" s="8">
        <f t="shared" si="1"/>
        <v>95.39</v>
      </c>
      <c r="J49" s="8"/>
      <c r="K49" s="9">
        <f t="shared" si="2"/>
        <v>-0.0267</v>
      </c>
    </row>
    <row r="50" spans="2:11" ht="12">
      <c r="B50">
        <f>+'Central Supply'!A45</f>
        <v>128</v>
      </c>
      <c r="C50" t="str">
        <f>+'Central Supply'!B45</f>
        <v>UNIVERSITY OF WASHINGTON MEDICAL CENTER</v>
      </c>
      <c r="D50" s="7">
        <f>ROUND(SUM('Central Supply'!Q45:R45),0)</f>
        <v>21832185</v>
      </c>
      <c r="E50" s="7">
        <f>ROUND(+'Central Supply'!V45,0)</f>
        <v>48016</v>
      </c>
      <c r="F50" s="8">
        <f t="shared" si="0"/>
        <v>454.69</v>
      </c>
      <c r="G50" s="7">
        <f>ROUND(SUM('Central Supply'!Q147:R147),0)</f>
        <v>18445555</v>
      </c>
      <c r="H50" s="7">
        <f>ROUND(+'Central Supply'!V147,0)</f>
        <v>48950</v>
      </c>
      <c r="I50" s="8">
        <f t="shared" si="1"/>
        <v>376.82</v>
      </c>
      <c r="J50" s="8"/>
      <c r="K50" s="9">
        <f t="shared" si="2"/>
        <v>-0.1713</v>
      </c>
    </row>
    <row r="51" spans="2:11" ht="12">
      <c r="B51">
        <f>+'Central Supply'!A46</f>
        <v>129</v>
      </c>
      <c r="C51" t="str">
        <f>+'Central Supply'!B46</f>
        <v>QUINCY VALLEY MEDICAL CENTER</v>
      </c>
      <c r="D51" s="7">
        <f>ROUND(SUM('Central Supply'!Q46:R46),0)</f>
        <v>123317</v>
      </c>
      <c r="E51" s="7">
        <f>ROUND(+'Central Supply'!V46,0)</f>
        <v>501</v>
      </c>
      <c r="F51" s="8">
        <f t="shared" si="0"/>
        <v>246.14</v>
      </c>
      <c r="G51" s="7">
        <f>ROUND(SUM('Central Supply'!Q148:R148),0)</f>
        <v>108167</v>
      </c>
      <c r="H51" s="7">
        <f>ROUND(+'Central Supply'!V148,0)</f>
        <v>591</v>
      </c>
      <c r="I51" s="8">
        <f t="shared" si="1"/>
        <v>183.02</v>
      </c>
      <c r="J51" s="8"/>
      <c r="K51" s="9">
        <f t="shared" si="2"/>
        <v>-0.2564</v>
      </c>
    </row>
    <row r="52" spans="2:11" ht="12">
      <c r="B52">
        <f>+'Central Supply'!A47</f>
        <v>130</v>
      </c>
      <c r="C52" t="str">
        <f>+'Central Supply'!B47</f>
        <v>NORTHWEST HOSPITAL &amp; MEDICAL CENTER</v>
      </c>
      <c r="D52" s="7">
        <f>ROUND(SUM('Central Supply'!Q47:R47),0)</f>
        <v>2122751</v>
      </c>
      <c r="E52" s="7">
        <f>ROUND(+'Central Supply'!V47,0)</f>
        <v>23626</v>
      </c>
      <c r="F52" s="8">
        <f t="shared" si="0"/>
        <v>89.85</v>
      </c>
      <c r="G52" s="7">
        <f>ROUND(SUM('Central Supply'!Q149:R149),0)</f>
        <v>2285919</v>
      </c>
      <c r="H52" s="7">
        <f>ROUND(+'Central Supply'!V149,0)</f>
        <v>24107</v>
      </c>
      <c r="I52" s="8">
        <f t="shared" si="1"/>
        <v>94.82</v>
      </c>
      <c r="J52" s="8"/>
      <c r="K52" s="9">
        <f t="shared" si="2"/>
        <v>0.0553</v>
      </c>
    </row>
    <row r="53" spans="2:11" ht="12">
      <c r="B53">
        <f>+'Central Supply'!A48</f>
        <v>131</v>
      </c>
      <c r="C53" t="str">
        <f>+'Central Supply'!B48</f>
        <v>OVERLAKE HOSPITAL MEDICAL CENTER</v>
      </c>
      <c r="D53" s="7">
        <f>ROUND(SUM('Central Supply'!Q48:R48),0)</f>
        <v>11028390</v>
      </c>
      <c r="E53" s="7">
        <f>ROUND(+'Central Supply'!V48,0)</f>
        <v>36964</v>
      </c>
      <c r="F53" s="8">
        <f t="shared" si="0"/>
        <v>298.35</v>
      </c>
      <c r="G53" s="7">
        <f>ROUND(SUM('Central Supply'!Q150:R150),0)</f>
        <v>12855218</v>
      </c>
      <c r="H53" s="7">
        <f>ROUND(+'Central Supply'!V150,0)</f>
        <v>40193</v>
      </c>
      <c r="I53" s="8">
        <f t="shared" si="1"/>
        <v>319.84</v>
      </c>
      <c r="J53" s="8"/>
      <c r="K53" s="9">
        <f t="shared" si="2"/>
        <v>0.072</v>
      </c>
    </row>
    <row r="54" spans="2:11" ht="12">
      <c r="B54">
        <f>+'Central Supply'!A49</f>
        <v>132</v>
      </c>
      <c r="C54" t="str">
        <f>+'Central Supply'!B49</f>
        <v>SAINT CLARE HOSPITAL</v>
      </c>
      <c r="D54" s="7">
        <f>ROUND(SUM('Central Supply'!Q49:R49),0)</f>
        <v>8268939</v>
      </c>
      <c r="E54" s="7">
        <f>ROUND(+'Central Supply'!V49,0)</f>
        <v>11965</v>
      </c>
      <c r="F54" s="8">
        <f t="shared" si="0"/>
        <v>691.09</v>
      </c>
      <c r="G54" s="7">
        <f>ROUND(SUM('Central Supply'!Q151:R151),0)</f>
        <v>5808579</v>
      </c>
      <c r="H54" s="7">
        <f>ROUND(+'Central Supply'!V151,0)</f>
        <v>12684</v>
      </c>
      <c r="I54" s="8">
        <f t="shared" si="1"/>
        <v>457.95</v>
      </c>
      <c r="J54" s="8"/>
      <c r="K54" s="9">
        <f t="shared" si="2"/>
        <v>-0.3374</v>
      </c>
    </row>
    <row r="55" spans="2:11" ht="12">
      <c r="B55">
        <f>+'Central Supply'!A50</f>
        <v>134</v>
      </c>
      <c r="C55" t="str">
        <f>+'Central Supply'!B50</f>
        <v>ISLAND HOSPITAL</v>
      </c>
      <c r="D55" s="7">
        <f>ROUND(SUM('Central Supply'!Q50:R50),0)</f>
        <v>1511306</v>
      </c>
      <c r="E55" s="7">
        <f>ROUND(+'Central Supply'!V50,0)</f>
        <v>7752</v>
      </c>
      <c r="F55" s="8">
        <f t="shared" si="0"/>
        <v>194.96</v>
      </c>
      <c r="G55" s="7">
        <f>ROUND(SUM('Central Supply'!Q152:R152),0)</f>
        <v>1621082</v>
      </c>
      <c r="H55" s="7">
        <f>ROUND(+'Central Supply'!V152,0)</f>
        <v>8079</v>
      </c>
      <c r="I55" s="8">
        <f t="shared" si="1"/>
        <v>200.65</v>
      </c>
      <c r="J55" s="8"/>
      <c r="K55" s="9">
        <f t="shared" si="2"/>
        <v>0.0292</v>
      </c>
    </row>
    <row r="56" spans="2:11" ht="12">
      <c r="B56">
        <f>+'Central Supply'!A51</f>
        <v>137</v>
      </c>
      <c r="C56" t="str">
        <f>+'Central Supply'!B51</f>
        <v>LINCOLN HOSPITAL</v>
      </c>
      <c r="D56" s="7">
        <f>ROUND(SUM('Central Supply'!Q51:R51),0)</f>
        <v>229522</v>
      </c>
      <c r="E56" s="7">
        <f>ROUND(+'Central Supply'!V51,0)</f>
        <v>289</v>
      </c>
      <c r="F56" s="8">
        <f t="shared" si="0"/>
        <v>794.19</v>
      </c>
      <c r="G56" s="7">
        <f>ROUND(SUM('Central Supply'!Q153:R153),0)</f>
        <v>231614</v>
      </c>
      <c r="H56" s="7">
        <f>ROUND(+'Central Supply'!V153,0)</f>
        <v>1252</v>
      </c>
      <c r="I56" s="8">
        <f t="shared" si="1"/>
        <v>185</v>
      </c>
      <c r="J56" s="8"/>
      <c r="K56" s="9">
        <f t="shared" si="2"/>
        <v>-0.7671</v>
      </c>
    </row>
    <row r="57" spans="2:11" ht="12">
      <c r="B57">
        <f>+'Central Supply'!A52</f>
        <v>138</v>
      </c>
      <c r="C57" t="str">
        <f>+'Central Supply'!B52</f>
        <v>SWEDISH EDMONDS</v>
      </c>
      <c r="D57" s="7">
        <f>ROUND(SUM('Central Supply'!Q52:R52),0)</f>
        <v>1547773</v>
      </c>
      <c r="E57" s="7">
        <f>ROUND(+'Central Supply'!V52,0)</f>
        <v>15861</v>
      </c>
      <c r="F57" s="8">
        <f t="shared" si="0"/>
        <v>97.58</v>
      </c>
      <c r="G57" s="7">
        <f>ROUND(SUM('Central Supply'!Q154:R154),0)</f>
        <v>1520960</v>
      </c>
      <c r="H57" s="7">
        <f>ROUND(+'Central Supply'!V154,0)</f>
        <v>15975</v>
      </c>
      <c r="I57" s="8">
        <f t="shared" si="1"/>
        <v>95.21</v>
      </c>
      <c r="J57" s="8"/>
      <c r="K57" s="9">
        <f t="shared" si="2"/>
        <v>-0.0243</v>
      </c>
    </row>
    <row r="58" spans="2:11" ht="12">
      <c r="B58">
        <f>+'Central Supply'!A53</f>
        <v>139</v>
      </c>
      <c r="C58" t="str">
        <f>+'Central Supply'!B53</f>
        <v>PROVIDENCE HOLY FAMILY HOSPITAL</v>
      </c>
      <c r="D58" s="7">
        <f>ROUND(SUM('Central Supply'!Q53:R53),0)</f>
        <v>16212224</v>
      </c>
      <c r="E58" s="7">
        <f>ROUND(+'Central Supply'!V53,0)</f>
        <v>21255</v>
      </c>
      <c r="F58" s="8">
        <f t="shared" si="0"/>
        <v>762.75</v>
      </c>
      <c r="G58" s="7">
        <f>ROUND(SUM('Central Supply'!Q155:R155),0)</f>
        <v>7011944</v>
      </c>
      <c r="H58" s="7">
        <f>ROUND(+'Central Supply'!V155,0)</f>
        <v>22355</v>
      </c>
      <c r="I58" s="8">
        <f t="shared" si="1"/>
        <v>313.66</v>
      </c>
      <c r="J58" s="8"/>
      <c r="K58" s="9">
        <f t="shared" si="2"/>
        <v>-0.5888</v>
      </c>
    </row>
    <row r="59" spans="2:11" ht="12">
      <c r="B59">
        <f>+'Central Supply'!A54</f>
        <v>140</v>
      </c>
      <c r="C59" t="str">
        <f>+'Central Supply'!B54</f>
        <v>KITTITAS VALLEY HOSPITAL</v>
      </c>
      <c r="D59" s="7">
        <f>ROUND(SUM('Central Supply'!Q54:R54),0)</f>
        <v>2412883</v>
      </c>
      <c r="E59" s="7">
        <f>ROUND(+'Central Supply'!V54,0)</f>
        <v>4055</v>
      </c>
      <c r="F59" s="8">
        <f t="shared" si="0"/>
        <v>595.04</v>
      </c>
      <c r="G59" s="7">
        <f>ROUND(SUM('Central Supply'!Q156:R156),0)</f>
        <v>2349324</v>
      </c>
      <c r="H59" s="7">
        <f>ROUND(+'Central Supply'!V156,0)</f>
        <v>4400</v>
      </c>
      <c r="I59" s="8">
        <f t="shared" si="1"/>
        <v>533.94</v>
      </c>
      <c r="J59" s="8"/>
      <c r="K59" s="9">
        <f t="shared" si="2"/>
        <v>-0.1027</v>
      </c>
    </row>
    <row r="60" spans="2:11" ht="12">
      <c r="B60">
        <f>+'Central Supply'!A55</f>
        <v>141</v>
      </c>
      <c r="C60" t="str">
        <f>+'Central Supply'!B55</f>
        <v>DAYTON GENERAL HOSPITAL</v>
      </c>
      <c r="D60" s="7">
        <f>ROUND(SUM('Central Supply'!Q55:R55),0)</f>
        <v>0</v>
      </c>
      <c r="E60" s="7">
        <f>ROUND(+'Central Supply'!V55,0)</f>
        <v>494</v>
      </c>
      <c r="F60" s="8">
        <f t="shared" si="0"/>
      </c>
      <c r="G60" s="7">
        <f>ROUND(SUM('Central Supply'!Q157:R157),0)</f>
        <v>0</v>
      </c>
      <c r="H60" s="7">
        <f>ROUND(+'Central Supply'!V157,0)</f>
        <v>0</v>
      </c>
      <c r="I60" s="8">
        <f t="shared" si="1"/>
      </c>
      <c r="J60" s="8"/>
      <c r="K60" s="9">
        <f t="shared" si="2"/>
      </c>
    </row>
    <row r="61" spans="2:11" ht="12">
      <c r="B61">
        <f>+'Central Supply'!A56</f>
        <v>142</v>
      </c>
      <c r="C61" t="str">
        <f>+'Central Supply'!B56</f>
        <v>HARRISON MEDICAL CENTER</v>
      </c>
      <c r="D61" s="7">
        <f>ROUND(SUM('Central Supply'!Q56:R56),0)</f>
        <v>29046743</v>
      </c>
      <c r="E61" s="7">
        <f>ROUND(+'Central Supply'!V56,0)</f>
        <v>28659</v>
      </c>
      <c r="F61" s="8">
        <f t="shared" si="0"/>
        <v>1013.53</v>
      </c>
      <c r="G61" s="7">
        <f>ROUND(SUM('Central Supply'!Q158:R158),0)</f>
        <v>34535029</v>
      </c>
      <c r="H61" s="7">
        <f>ROUND(+'Central Supply'!V158,0)</f>
        <v>28694</v>
      </c>
      <c r="I61" s="8">
        <f t="shared" si="1"/>
        <v>1203.56</v>
      </c>
      <c r="J61" s="8"/>
      <c r="K61" s="9">
        <f t="shared" si="2"/>
        <v>0.1875</v>
      </c>
    </row>
    <row r="62" spans="2:11" ht="12">
      <c r="B62">
        <f>+'Central Supply'!A57</f>
        <v>145</v>
      </c>
      <c r="C62" t="str">
        <f>+'Central Supply'!B57</f>
        <v>PEACEHEALTH SAINT JOSEPH HOSPITAL</v>
      </c>
      <c r="D62" s="7">
        <f>ROUND(SUM('Central Supply'!Q57:R57),0)</f>
        <v>3213999</v>
      </c>
      <c r="E62" s="7">
        <f>ROUND(+'Central Supply'!V57,0)</f>
        <v>30005</v>
      </c>
      <c r="F62" s="8">
        <f t="shared" si="0"/>
        <v>107.12</v>
      </c>
      <c r="G62" s="7">
        <f>ROUND(SUM('Central Supply'!Q159:R159),0)</f>
        <v>3219883</v>
      </c>
      <c r="H62" s="7">
        <f>ROUND(+'Central Supply'!V159,0)</f>
        <v>32043</v>
      </c>
      <c r="I62" s="8">
        <f t="shared" si="1"/>
        <v>100.49</v>
      </c>
      <c r="J62" s="8"/>
      <c r="K62" s="9">
        <f t="shared" si="2"/>
        <v>-0.0619</v>
      </c>
    </row>
    <row r="63" spans="2:11" ht="12">
      <c r="B63">
        <f>+'Central Supply'!A58</f>
        <v>147</v>
      </c>
      <c r="C63" t="str">
        <f>+'Central Supply'!B58</f>
        <v>MID VALLEY HOSPITAL</v>
      </c>
      <c r="D63" s="7">
        <f>ROUND(SUM('Central Supply'!Q58:R58),0)</f>
        <v>2071239</v>
      </c>
      <c r="E63" s="7">
        <f>ROUND(+'Central Supply'!V58,0)</f>
        <v>3063</v>
      </c>
      <c r="F63" s="8">
        <f t="shared" si="0"/>
        <v>676.21</v>
      </c>
      <c r="G63" s="7">
        <f>ROUND(SUM('Central Supply'!Q160:R160),0)</f>
        <v>2341720</v>
      </c>
      <c r="H63" s="7">
        <f>ROUND(+'Central Supply'!V160,0)</f>
        <v>3023</v>
      </c>
      <c r="I63" s="8">
        <f t="shared" si="1"/>
        <v>774.63</v>
      </c>
      <c r="J63" s="8"/>
      <c r="K63" s="9">
        <f t="shared" si="2"/>
        <v>0.1455</v>
      </c>
    </row>
    <row r="64" spans="2:11" ht="12">
      <c r="B64">
        <f>+'Central Supply'!A59</f>
        <v>148</v>
      </c>
      <c r="C64" t="str">
        <f>+'Central Supply'!B59</f>
        <v>KINDRED HOSPITAL - SEATTLE</v>
      </c>
      <c r="D64" s="7">
        <f>ROUND(SUM('Central Supply'!Q59:R59),0)</f>
        <v>265464</v>
      </c>
      <c r="E64" s="7">
        <f>ROUND(+'Central Supply'!V59,0)</f>
        <v>897</v>
      </c>
      <c r="F64" s="8">
        <f t="shared" si="0"/>
        <v>295.95</v>
      </c>
      <c r="G64" s="7">
        <f>ROUND(SUM('Central Supply'!Q161:R161),0)</f>
        <v>271151</v>
      </c>
      <c r="H64" s="7">
        <f>ROUND(+'Central Supply'!V161,0)</f>
        <v>937</v>
      </c>
      <c r="I64" s="8">
        <f t="shared" si="1"/>
        <v>289.38</v>
      </c>
      <c r="J64" s="8"/>
      <c r="K64" s="9">
        <f t="shared" si="2"/>
        <v>-0.0222</v>
      </c>
    </row>
    <row r="65" spans="2:11" ht="12">
      <c r="B65">
        <f>+'Central Supply'!A60</f>
        <v>150</v>
      </c>
      <c r="C65" t="str">
        <f>+'Central Supply'!B60</f>
        <v>COULEE COMMUNITY HOSPITAL</v>
      </c>
      <c r="D65" s="7">
        <f>ROUND(SUM('Central Supply'!Q60:R60),0)</f>
        <v>118353</v>
      </c>
      <c r="E65" s="7">
        <f>ROUND(+'Central Supply'!V60,0)</f>
        <v>1330</v>
      </c>
      <c r="F65" s="8">
        <f t="shared" si="0"/>
        <v>88.99</v>
      </c>
      <c r="G65" s="7">
        <f>ROUND(SUM('Central Supply'!Q162:R162),0)</f>
        <v>163277</v>
      </c>
      <c r="H65" s="7">
        <f>ROUND(+'Central Supply'!V162,0)</f>
        <v>2219</v>
      </c>
      <c r="I65" s="8">
        <f t="shared" si="1"/>
        <v>73.58</v>
      </c>
      <c r="J65" s="8"/>
      <c r="K65" s="9">
        <f t="shared" si="2"/>
        <v>-0.1732</v>
      </c>
    </row>
    <row r="66" spans="2:11" ht="12">
      <c r="B66">
        <f>+'Central Supply'!A61</f>
        <v>152</v>
      </c>
      <c r="C66" t="str">
        <f>+'Central Supply'!B61</f>
        <v>MASON GENERAL HOSPITAL</v>
      </c>
      <c r="D66" s="7">
        <f>ROUND(SUM('Central Supply'!Q61:R61),0)</f>
        <v>942192</v>
      </c>
      <c r="E66" s="7">
        <f>ROUND(+'Central Supply'!V61,0)</f>
        <v>4449</v>
      </c>
      <c r="F66" s="8">
        <f t="shared" si="0"/>
        <v>211.78</v>
      </c>
      <c r="G66" s="7">
        <f>ROUND(SUM('Central Supply'!Q163:R163),0)</f>
        <v>968560</v>
      </c>
      <c r="H66" s="7">
        <f>ROUND(+'Central Supply'!V163,0)</f>
        <v>4267</v>
      </c>
      <c r="I66" s="8">
        <f t="shared" si="1"/>
        <v>226.99</v>
      </c>
      <c r="J66" s="8"/>
      <c r="K66" s="9">
        <f t="shared" si="2"/>
        <v>0.0718</v>
      </c>
    </row>
    <row r="67" spans="2:11" ht="12">
      <c r="B67">
        <f>+'Central Supply'!A62</f>
        <v>153</v>
      </c>
      <c r="C67" t="str">
        <f>+'Central Supply'!B62</f>
        <v>WHITMAN HOSPITAL AND MEDICAL CENTER</v>
      </c>
      <c r="D67" s="7">
        <f>ROUND(SUM('Central Supply'!Q62:R62),0)</f>
        <v>146685</v>
      </c>
      <c r="E67" s="7">
        <f>ROUND(+'Central Supply'!V62,0)</f>
        <v>1717</v>
      </c>
      <c r="F67" s="8">
        <f t="shared" si="0"/>
        <v>85.43</v>
      </c>
      <c r="G67" s="7">
        <f>ROUND(SUM('Central Supply'!Q164:R164),0)</f>
        <v>140677</v>
      </c>
      <c r="H67" s="7">
        <f>ROUND(+'Central Supply'!V164,0)</f>
        <v>1813</v>
      </c>
      <c r="I67" s="8">
        <f t="shared" si="1"/>
        <v>77.59</v>
      </c>
      <c r="J67" s="8"/>
      <c r="K67" s="9">
        <f t="shared" si="2"/>
        <v>-0.0918</v>
      </c>
    </row>
    <row r="68" spans="2:11" ht="12">
      <c r="B68">
        <f>+'Central Supply'!A63</f>
        <v>155</v>
      </c>
      <c r="C68" t="str">
        <f>+'Central Supply'!B63</f>
        <v>VALLEY MEDICAL CENTER</v>
      </c>
      <c r="D68" s="7">
        <f>ROUND(SUM('Central Supply'!Q63:R63),0)</f>
        <v>2515613</v>
      </c>
      <c r="E68" s="7">
        <f>ROUND(+'Central Supply'!V63,0)</f>
        <v>34477</v>
      </c>
      <c r="F68" s="8">
        <f t="shared" si="0"/>
        <v>72.96</v>
      </c>
      <c r="G68" s="7">
        <f>ROUND(SUM('Central Supply'!Q165:R165),0)</f>
        <v>3009402</v>
      </c>
      <c r="H68" s="7">
        <f>ROUND(+'Central Supply'!V165,0)</f>
        <v>34729</v>
      </c>
      <c r="I68" s="8">
        <f t="shared" si="1"/>
        <v>86.65</v>
      </c>
      <c r="J68" s="8"/>
      <c r="K68" s="9">
        <f t="shared" si="2"/>
        <v>0.1876</v>
      </c>
    </row>
    <row r="69" spans="2:11" ht="12">
      <c r="B69">
        <f>+'Central Supply'!A64</f>
        <v>156</v>
      </c>
      <c r="C69" t="str">
        <f>+'Central Supply'!B64</f>
        <v>WHIDBEY GENERAL HOSPITAL</v>
      </c>
      <c r="D69" s="7">
        <f>ROUND(SUM('Central Supply'!Q64:R64),0)</f>
        <v>1957202</v>
      </c>
      <c r="E69" s="7">
        <f>ROUND(+'Central Supply'!V64,0)</f>
        <v>7230</v>
      </c>
      <c r="F69" s="8">
        <f t="shared" si="0"/>
        <v>270.71</v>
      </c>
      <c r="G69" s="7">
        <f>ROUND(SUM('Central Supply'!Q166:R166),0)</f>
        <v>2308820</v>
      </c>
      <c r="H69" s="7">
        <f>ROUND(+'Central Supply'!V166,0)</f>
        <v>6463</v>
      </c>
      <c r="I69" s="8">
        <f t="shared" si="1"/>
        <v>357.24</v>
      </c>
      <c r="J69" s="8"/>
      <c r="K69" s="9">
        <f t="shared" si="2"/>
        <v>0.3196</v>
      </c>
    </row>
    <row r="70" spans="2:11" ht="12">
      <c r="B70">
        <f>+'Central Supply'!A65</f>
        <v>157</v>
      </c>
      <c r="C70" t="str">
        <f>+'Central Supply'!B65</f>
        <v>SAINT LUKES REHABILIATION INSTITUTE</v>
      </c>
      <c r="D70" s="7">
        <f>ROUND(SUM('Central Supply'!Q65:R65),0)</f>
        <v>637424</v>
      </c>
      <c r="E70" s="7">
        <f>ROUND(+'Central Supply'!V65,0)</f>
        <v>2799</v>
      </c>
      <c r="F70" s="8">
        <f t="shared" si="0"/>
        <v>227.73</v>
      </c>
      <c r="G70" s="7">
        <f>ROUND(SUM('Central Supply'!Q167:R167),0)</f>
        <v>625839</v>
      </c>
      <c r="H70" s="7">
        <f>ROUND(+'Central Supply'!V167,0)</f>
        <v>2947</v>
      </c>
      <c r="I70" s="8">
        <f t="shared" si="1"/>
        <v>212.36</v>
      </c>
      <c r="J70" s="8"/>
      <c r="K70" s="9">
        <f t="shared" si="2"/>
        <v>-0.0675</v>
      </c>
    </row>
    <row r="71" spans="2:11" ht="12">
      <c r="B71">
        <f>+'Central Supply'!A66</f>
        <v>158</v>
      </c>
      <c r="C71" t="str">
        <f>+'Central Supply'!B66</f>
        <v>CASCADE MEDICAL CENTER</v>
      </c>
      <c r="D71" s="7">
        <f>ROUND(SUM('Central Supply'!Q66:R66),0)</f>
        <v>213384</v>
      </c>
      <c r="E71" s="7">
        <f>ROUND(+'Central Supply'!V66,0)</f>
        <v>1358</v>
      </c>
      <c r="F71" s="8">
        <f t="shared" si="0"/>
        <v>157.13</v>
      </c>
      <c r="G71" s="7">
        <f>ROUND(SUM('Central Supply'!Q168:R168),0)</f>
        <v>238102</v>
      </c>
      <c r="H71" s="7">
        <f>ROUND(+'Central Supply'!V168,0)</f>
        <v>614</v>
      </c>
      <c r="I71" s="8">
        <f t="shared" si="1"/>
        <v>387.79</v>
      </c>
      <c r="J71" s="8"/>
      <c r="K71" s="9">
        <f t="shared" si="2"/>
        <v>1.468</v>
      </c>
    </row>
    <row r="72" spans="2:11" ht="12">
      <c r="B72">
        <f>+'Central Supply'!A67</f>
        <v>159</v>
      </c>
      <c r="C72" t="str">
        <f>+'Central Supply'!B67</f>
        <v>PROVIDENCE SAINT PETER HOSPITAL</v>
      </c>
      <c r="D72" s="7">
        <f>ROUND(SUM('Central Supply'!Q67:R67),0)</f>
        <v>3958257</v>
      </c>
      <c r="E72" s="7">
        <f>ROUND(+'Central Supply'!V67,0)</f>
        <v>33572</v>
      </c>
      <c r="F72" s="8">
        <f t="shared" si="0"/>
        <v>117.9</v>
      </c>
      <c r="G72" s="7">
        <f>ROUND(SUM('Central Supply'!Q169:R169),0)</f>
        <v>6196718</v>
      </c>
      <c r="H72" s="7">
        <f>ROUND(+'Central Supply'!V169,0)</f>
        <v>34768</v>
      </c>
      <c r="I72" s="8">
        <f t="shared" si="1"/>
        <v>178.23</v>
      </c>
      <c r="J72" s="8"/>
      <c r="K72" s="9">
        <f t="shared" si="2"/>
        <v>0.5117</v>
      </c>
    </row>
    <row r="73" spans="2:11" ht="12">
      <c r="B73">
        <f>+'Central Supply'!A68</f>
        <v>161</v>
      </c>
      <c r="C73" t="str">
        <f>+'Central Supply'!B68</f>
        <v>KADLEC REGIONAL MEDICAL CENTER</v>
      </c>
      <c r="D73" s="7">
        <f>ROUND(SUM('Central Supply'!Q68:R68),0)</f>
        <v>2923194</v>
      </c>
      <c r="E73" s="7">
        <f>ROUND(+'Central Supply'!V68,0)</f>
        <v>27113</v>
      </c>
      <c r="F73" s="8">
        <f t="shared" si="0"/>
        <v>107.82</v>
      </c>
      <c r="G73" s="7">
        <f>ROUND(SUM('Central Supply'!Q170:R170),0)</f>
        <v>2979389</v>
      </c>
      <c r="H73" s="7">
        <f>ROUND(+'Central Supply'!V170,0)</f>
        <v>28692</v>
      </c>
      <c r="I73" s="8">
        <f t="shared" si="1"/>
        <v>103.84</v>
      </c>
      <c r="J73" s="8"/>
      <c r="K73" s="9">
        <f t="shared" si="2"/>
        <v>-0.0369</v>
      </c>
    </row>
    <row r="74" spans="2:11" ht="12">
      <c r="B74">
        <f>+'Central Supply'!A69</f>
        <v>162</v>
      </c>
      <c r="C74" t="str">
        <f>+'Central Supply'!B69</f>
        <v>PROVIDENCE SACRED HEART MEDICAL CENTER</v>
      </c>
      <c r="D74" s="7">
        <f>ROUND(SUM('Central Supply'!Q69:R69),0)</f>
        <v>13664680</v>
      </c>
      <c r="E74" s="7">
        <f>ROUND(+'Central Supply'!V69,0)</f>
        <v>59724</v>
      </c>
      <c r="F74" s="8">
        <f t="shared" si="0"/>
        <v>228.8</v>
      </c>
      <c r="G74" s="7">
        <f>ROUND(SUM('Central Supply'!Q171:R171),0)</f>
        <v>9566087</v>
      </c>
      <c r="H74" s="7">
        <f>ROUND(+'Central Supply'!V171,0)</f>
        <v>64334</v>
      </c>
      <c r="I74" s="8">
        <f t="shared" si="1"/>
        <v>148.69</v>
      </c>
      <c r="J74" s="8"/>
      <c r="K74" s="9">
        <f t="shared" si="2"/>
        <v>-0.3501</v>
      </c>
    </row>
    <row r="75" spans="2:11" ht="12">
      <c r="B75">
        <f>+'Central Supply'!A70</f>
        <v>164</v>
      </c>
      <c r="C75" t="str">
        <f>+'Central Supply'!B70</f>
        <v>EVERGREEN HOSPITAL MEDICAL CENTER</v>
      </c>
      <c r="D75" s="7">
        <f>ROUND(SUM('Central Supply'!Q70:R70),0)</f>
        <v>2858959</v>
      </c>
      <c r="E75" s="7">
        <f>ROUND(+'Central Supply'!V70,0)</f>
        <v>31048</v>
      </c>
      <c r="F75" s="8">
        <f aca="true" t="shared" si="3" ref="F75:F106">IF(D75=0,"",IF(E75=0,"",ROUND(D75/E75,2)))</f>
        <v>92.08</v>
      </c>
      <c r="G75" s="7">
        <f>ROUND(SUM('Central Supply'!Q172:R172),0)</f>
        <v>3002427</v>
      </c>
      <c r="H75" s="7">
        <f>ROUND(+'Central Supply'!V172,0)</f>
        <v>31549</v>
      </c>
      <c r="I75" s="8">
        <f aca="true" t="shared" si="4" ref="I75:I106">IF(G75=0,"",IF(H75=0,"",ROUND(G75/H75,2)))</f>
        <v>95.17</v>
      </c>
      <c r="J75" s="8"/>
      <c r="K75" s="9">
        <f aca="true" t="shared" si="5" ref="K75:K106">IF(D75=0,"",IF(E75=0,"",IF(G75=0,"",IF(H75=0,"",ROUND(I75/F75-1,4)))))</f>
        <v>0.0336</v>
      </c>
    </row>
    <row r="76" spans="2:11" ht="12">
      <c r="B76">
        <f>+'Central Supply'!A71</f>
        <v>165</v>
      </c>
      <c r="C76" t="str">
        <f>+'Central Supply'!B71</f>
        <v>LAKE CHELAN COMMUNITY HOSPITAL</v>
      </c>
      <c r="D76" s="7">
        <f>ROUND(SUM('Central Supply'!Q71:R71),0)</f>
        <v>825897</v>
      </c>
      <c r="E76" s="7">
        <f>ROUND(+'Central Supply'!V71,0)</f>
        <v>1459</v>
      </c>
      <c r="F76" s="8">
        <f t="shared" si="3"/>
        <v>566.07</v>
      </c>
      <c r="G76" s="7">
        <f>ROUND(SUM('Central Supply'!Q173:R173),0)</f>
        <v>958217</v>
      </c>
      <c r="H76" s="7">
        <f>ROUND(+'Central Supply'!V173,0)</f>
        <v>1701</v>
      </c>
      <c r="I76" s="8">
        <f t="shared" si="4"/>
        <v>563.33</v>
      </c>
      <c r="J76" s="8"/>
      <c r="K76" s="9">
        <f t="shared" si="5"/>
        <v>-0.0048</v>
      </c>
    </row>
    <row r="77" spans="2:11" ht="12">
      <c r="B77">
        <f>+'Central Supply'!A72</f>
        <v>167</v>
      </c>
      <c r="C77" t="str">
        <f>+'Central Supply'!B72</f>
        <v>FERRY COUNTY MEMORIAL HOSPITAL</v>
      </c>
      <c r="D77" s="7">
        <f>ROUND(SUM('Central Supply'!Q72:R72),0)</f>
        <v>264664</v>
      </c>
      <c r="E77" s="7">
        <f>ROUND(+'Central Supply'!V72,0)</f>
        <v>560</v>
      </c>
      <c r="F77" s="8">
        <f t="shared" si="3"/>
        <v>472.61</v>
      </c>
      <c r="G77" s="7">
        <f>ROUND(SUM('Central Supply'!Q174:R174),0)</f>
        <v>220375</v>
      </c>
      <c r="H77" s="7">
        <f>ROUND(+'Central Supply'!V174,0)</f>
        <v>595</v>
      </c>
      <c r="I77" s="8">
        <f t="shared" si="4"/>
        <v>370.38</v>
      </c>
      <c r="J77" s="8"/>
      <c r="K77" s="9">
        <f t="shared" si="5"/>
        <v>-0.2163</v>
      </c>
    </row>
    <row r="78" spans="2:11" ht="12">
      <c r="B78">
        <f>+'Central Supply'!A73</f>
        <v>168</v>
      </c>
      <c r="C78" t="str">
        <f>+'Central Supply'!B73</f>
        <v>CENTRAL WASHINGTON HOSPITAL</v>
      </c>
      <c r="D78" s="7">
        <f>ROUND(SUM('Central Supply'!Q73:R73),0)</f>
        <v>23404433</v>
      </c>
      <c r="E78" s="7">
        <f>ROUND(+'Central Supply'!V73,0)</f>
        <v>18831</v>
      </c>
      <c r="F78" s="8">
        <f t="shared" si="3"/>
        <v>1242.87</v>
      </c>
      <c r="G78" s="7">
        <f>ROUND(SUM('Central Supply'!Q175:R175),0)</f>
        <v>22225499</v>
      </c>
      <c r="H78" s="7">
        <f>ROUND(+'Central Supply'!V175,0)</f>
        <v>17915</v>
      </c>
      <c r="I78" s="8">
        <f t="shared" si="4"/>
        <v>1240.61</v>
      </c>
      <c r="J78" s="8"/>
      <c r="K78" s="9">
        <f t="shared" si="5"/>
        <v>-0.0018</v>
      </c>
    </row>
    <row r="79" spans="2:11" ht="12">
      <c r="B79">
        <f>+'Central Supply'!A74</f>
        <v>169</v>
      </c>
      <c r="C79" t="str">
        <f>+'Central Supply'!B74</f>
        <v>GROUP HEALTH EASTSIDE</v>
      </c>
      <c r="D79" s="7">
        <f>ROUND(SUM('Central Supply'!Q74:R74),0)</f>
        <v>0</v>
      </c>
      <c r="E79" s="7">
        <f>ROUND(+'Central Supply'!V74,0)</f>
        <v>1590</v>
      </c>
      <c r="F79" s="8">
        <f t="shared" si="3"/>
      </c>
      <c r="G79" s="7">
        <f>ROUND(SUM('Central Supply'!Q176:R176),0)</f>
        <v>0</v>
      </c>
      <c r="H79" s="7">
        <f>ROUND(+'Central Supply'!V176,0)</f>
        <v>0</v>
      </c>
      <c r="I79" s="8">
        <f t="shared" si="4"/>
      </c>
      <c r="J79" s="8"/>
      <c r="K79" s="9">
        <f t="shared" si="5"/>
      </c>
    </row>
    <row r="80" spans="2:11" ht="12">
      <c r="B80">
        <f>+'Central Supply'!A75</f>
        <v>170</v>
      </c>
      <c r="C80" t="str">
        <f>+'Central Supply'!B75</f>
        <v>SOUTHWEST WASHINGTON MEDICAL CENTER</v>
      </c>
      <c r="D80" s="7">
        <f>ROUND(SUM('Central Supply'!Q75:R75),0)</f>
        <v>7068931</v>
      </c>
      <c r="E80" s="7">
        <f>ROUND(+'Central Supply'!V75,0)</f>
        <v>44834</v>
      </c>
      <c r="F80" s="8">
        <f t="shared" si="3"/>
        <v>157.67</v>
      </c>
      <c r="G80" s="7">
        <f>ROUND(SUM('Central Supply'!Q177:R177),0)</f>
        <v>7472793</v>
      </c>
      <c r="H80" s="7">
        <f>ROUND(+'Central Supply'!V177,0)</f>
        <v>49418</v>
      </c>
      <c r="I80" s="8">
        <f t="shared" si="4"/>
        <v>151.22</v>
      </c>
      <c r="J80" s="8"/>
      <c r="K80" s="9">
        <f t="shared" si="5"/>
        <v>-0.0409</v>
      </c>
    </row>
    <row r="81" spans="2:11" ht="12">
      <c r="B81">
        <f>+'Central Supply'!A76</f>
        <v>172</v>
      </c>
      <c r="C81" t="str">
        <f>+'Central Supply'!B76</f>
        <v>PULLMAN REGIONAL HOSPITAL</v>
      </c>
      <c r="D81" s="7">
        <f>ROUND(SUM('Central Supply'!Q76:R76),0)</f>
        <v>4645965</v>
      </c>
      <c r="E81" s="7">
        <f>ROUND(+'Central Supply'!V76,0)</f>
        <v>3616</v>
      </c>
      <c r="F81" s="8">
        <f t="shared" si="3"/>
        <v>1284.84</v>
      </c>
      <c r="G81" s="7">
        <f>ROUND(SUM('Central Supply'!Q178:R178),0)</f>
        <v>5162414</v>
      </c>
      <c r="H81" s="7">
        <f>ROUND(+'Central Supply'!V178,0)</f>
        <v>3480</v>
      </c>
      <c r="I81" s="8">
        <f t="shared" si="4"/>
        <v>1483.45</v>
      </c>
      <c r="J81" s="8"/>
      <c r="K81" s="9">
        <f t="shared" si="5"/>
        <v>0.1546</v>
      </c>
    </row>
    <row r="82" spans="2:11" ht="12">
      <c r="B82">
        <f>+'Central Supply'!A77</f>
        <v>173</v>
      </c>
      <c r="C82" t="str">
        <f>+'Central Supply'!B77</f>
        <v>MORTON GENERAL HOSPITAL</v>
      </c>
      <c r="D82" s="7">
        <f>ROUND(SUM('Central Supply'!Q77:R77),0)</f>
        <v>56026</v>
      </c>
      <c r="E82" s="7">
        <f>ROUND(+'Central Supply'!V77,0)</f>
        <v>1442</v>
      </c>
      <c r="F82" s="8">
        <f t="shared" si="3"/>
        <v>38.85</v>
      </c>
      <c r="G82" s="7">
        <f>ROUND(SUM('Central Supply'!Q179:R179),0)</f>
        <v>109245</v>
      </c>
      <c r="H82" s="7">
        <f>ROUND(+'Central Supply'!V179,0)</f>
        <v>1566</v>
      </c>
      <c r="I82" s="8">
        <f t="shared" si="4"/>
        <v>69.76</v>
      </c>
      <c r="J82" s="8"/>
      <c r="K82" s="9">
        <f t="shared" si="5"/>
        <v>0.7956</v>
      </c>
    </row>
    <row r="83" spans="2:11" ht="12">
      <c r="B83">
        <f>+'Central Supply'!A78</f>
        <v>175</v>
      </c>
      <c r="C83" t="str">
        <f>+'Central Supply'!B78</f>
        <v>MARY BRIDGE CHILDRENS HEALTH CENTER</v>
      </c>
      <c r="D83" s="7">
        <f>ROUND(SUM('Central Supply'!Q78:R78),0)</f>
        <v>1149319</v>
      </c>
      <c r="E83" s="7">
        <f>ROUND(+'Central Supply'!V78,0)</f>
        <v>9049</v>
      </c>
      <c r="F83" s="8">
        <f t="shared" si="3"/>
        <v>127.01</v>
      </c>
      <c r="G83" s="7">
        <f>ROUND(SUM('Central Supply'!Q180:R180),0)</f>
        <v>1315641</v>
      </c>
      <c r="H83" s="7">
        <f>ROUND(+'Central Supply'!V180,0)</f>
        <v>8663</v>
      </c>
      <c r="I83" s="8">
        <f t="shared" si="4"/>
        <v>151.87</v>
      </c>
      <c r="J83" s="8"/>
      <c r="K83" s="9">
        <f t="shared" si="5"/>
        <v>0.1957</v>
      </c>
    </row>
    <row r="84" spans="2:11" ht="12">
      <c r="B84">
        <f>+'Central Supply'!A79</f>
        <v>176</v>
      </c>
      <c r="C84" t="str">
        <f>+'Central Supply'!B79</f>
        <v>TACOMA GENERAL ALLENMORE HOSPITAL</v>
      </c>
      <c r="D84" s="7">
        <f>ROUND(SUM('Central Supply'!Q79:R79),0)</f>
        <v>6510715</v>
      </c>
      <c r="E84" s="7">
        <f>ROUND(+'Central Supply'!V79,0)</f>
        <v>44461</v>
      </c>
      <c r="F84" s="8">
        <f t="shared" si="3"/>
        <v>146.44</v>
      </c>
      <c r="G84" s="7">
        <f>ROUND(SUM('Central Supply'!Q181:R181),0)</f>
        <v>7659301</v>
      </c>
      <c r="H84" s="7">
        <f>ROUND(+'Central Supply'!V181,0)</f>
        <v>43169</v>
      </c>
      <c r="I84" s="8">
        <f t="shared" si="4"/>
        <v>177.43</v>
      </c>
      <c r="J84" s="8"/>
      <c r="K84" s="9">
        <f t="shared" si="5"/>
        <v>0.2116</v>
      </c>
    </row>
    <row r="85" spans="2:11" ht="12">
      <c r="B85">
        <f>+'Central Supply'!A80</f>
        <v>178</v>
      </c>
      <c r="C85" t="str">
        <f>+'Central Supply'!B80</f>
        <v>DEER PARK HOSPITAL</v>
      </c>
      <c r="D85" s="7">
        <f>ROUND(SUM('Central Supply'!Q80:R80),0)</f>
        <v>52203</v>
      </c>
      <c r="E85" s="7">
        <f>ROUND(+'Central Supply'!V80,0)</f>
        <v>77</v>
      </c>
      <c r="F85" s="8">
        <f t="shared" si="3"/>
        <v>677.96</v>
      </c>
      <c r="G85" s="7">
        <f>ROUND(SUM('Central Supply'!Q182:R182),0)</f>
        <v>0</v>
      </c>
      <c r="H85" s="7">
        <f>ROUND(+'Central Supply'!V182,0)</f>
        <v>0</v>
      </c>
      <c r="I85" s="8">
        <f t="shared" si="4"/>
      </c>
      <c r="J85" s="8"/>
      <c r="K85" s="9">
        <f t="shared" si="5"/>
      </c>
    </row>
    <row r="86" spans="2:11" ht="12">
      <c r="B86">
        <f>+'Central Supply'!A81</f>
        <v>180</v>
      </c>
      <c r="C86" t="str">
        <f>+'Central Supply'!B81</f>
        <v>VALLEY HOSPITAL AND MEDICAL CENTER</v>
      </c>
      <c r="D86" s="7">
        <f>ROUND(SUM('Central Supply'!Q81:R81),0)</f>
        <v>811723</v>
      </c>
      <c r="E86" s="7">
        <f>ROUND(+'Central Supply'!V81,0)</f>
        <v>6682</v>
      </c>
      <c r="F86" s="8">
        <f t="shared" si="3"/>
        <v>121.48</v>
      </c>
      <c r="G86" s="7">
        <f>ROUND(SUM('Central Supply'!Q183:R183),0)</f>
        <v>126569</v>
      </c>
      <c r="H86" s="7">
        <f>ROUND(+'Central Supply'!V183,0)</f>
        <v>9834</v>
      </c>
      <c r="I86" s="8">
        <f t="shared" si="4"/>
        <v>12.87</v>
      </c>
      <c r="J86" s="8"/>
      <c r="K86" s="9">
        <f t="shared" si="5"/>
        <v>-0.8941</v>
      </c>
    </row>
    <row r="87" spans="2:11" ht="12">
      <c r="B87">
        <f>+'Central Supply'!A82</f>
        <v>183</v>
      </c>
      <c r="C87" t="str">
        <f>+'Central Supply'!B82</f>
        <v>AUBURN REGIONAL MEDICAL CENTER</v>
      </c>
      <c r="D87" s="7">
        <f>ROUND(SUM('Central Supply'!Q82:R82),0)</f>
        <v>1530947</v>
      </c>
      <c r="E87" s="7">
        <f>ROUND(+'Central Supply'!V82,0)</f>
        <v>13816</v>
      </c>
      <c r="F87" s="8">
        <f t="shared" si="3"/>
        <v>110.81</v>
      </c>
      <c r="G87" s="7">
        <f>ROUND(SUM('Central Supply'!Q184:R184),0)</f>
        <v>1233526</v>
      </c>
      <c r="H87" s="7">
        <f>ROUND(+'Central Supply'!V184,0)</f>
        <v>12971</v>
      </c>
      <c r="I87" s="8">
        <f t="shared" si="4"/>
        <v>95.1</v>
      </c>
      <c r="J87" s="8"/>
      <c r="K87" s="9">
        <f t="shared" si="5"/>
        <v>-0.1418</v>
      </c>
    </row>
    <row r="88" spans="2:11" ht="12">
      <c r="B88">
        <f>+'Central Supply'!A83</f>
        <v>186</v>
      </c>
      <c r="C88" t="str">
        <f>+'Central Supply'!B83</f>
        <v>MARK REED HOSPITAL</v>
      </c>
      <c r="D88" s="7">
        <f>ROUND(SUM('Central Supply'!Q83:R83),0)</f>
        <v>271461</v>
      </c>
      <c r="E88" s="7">
        <f>ROUND(+'Central Supply'!V83,0)</f>
        <v>1135</v>
      </c>
      <c r="F88" s="8">
        <f t="shared" si="3"/>
        <v>239.17</v>
      </c>
      <c r="G88" s="7">
        <f>ROUND(SUM('Central Supply'!Q185:R185),0)</f>
        <v>374982</v>
      </c>
      <c r="H88" s="7">
        <f>ROUND(+'Central Supply'!V185,0)</f>
        <v>669</v>
      </c>
      <c r="I88" s="8">
        <f t="shared" si="4"/>
        <v>560.51</v>
      </c>
      <c r="J88" s="8"/>
      <c r="K88" s="9">
        <f t="shared" si="5"/>
        <v>1.3436</v>
      </c>
    </row>
    <row r="89" spans="2:11" ht="12">
      <c r="B89">
        <f>+'Central Supply'!A84</f>
        <v>191</v>
      </c>
      <c r="C89" t="str">
        <f>+'Central Supply'!B84</f>
        <v>PROVIDENCE CENTRALIA HOSPITAL</v>
      </c>
      <c r="D89" s="7">
        <f>ROUND(SUM('Central Supply'!Q84:R84),0)</f>
        <v>1927354</v>
      </c>
      <c r="E89" s="7">
        <f>ROUND(+'Central Supply'!V84,0)</f>
        <v>11160</v>
      </c>
      <c r="F89" s="8">
        <f t="shared" si="3"/>
        <v>172.7</v>
      </c>
      <c r="G89" s="7">
        <f>ROUND(SUM('Central Supply'!Q186:R186),0)</f>
        <v>2846493</v>
      </c>
      <c r="H89" s="7">
        <f>ROUND(+'Central Supply'!V186,0)</f>
        <v>10112</v>
      </c>
      <c r="I89" s="8">
        <f t="shared" si="4"/>
        <v>281.5</v>
      </c>
      <c r="J89" s="8"/>
      <c r="K89" s="9">
        <f t="shared" si="5"/>
        <v>0.63</v>
      </c>
    </row>
    <row r="90" spans="2:11" ht="12">
      <c r="B90">
        <f>+'Central Supply'!A85</f>
        <v>193</v>
      </c>
      <c r="C90" t="str">
        <f>+'Central Supply'!B85</f>
        <v>PROVIDENCE MOUNT CARMEL HOSPITAL</v>
      </c>
      <c r="D90" s="7">
        <f>ROUND(SUM('Central Supply'!Q85:R85),0)</f>
        <v>1588345</v>
      </c>
      <c r="E90" s="7">
        <f>ROUND(+'Central Supply'!V85,0)</f>
        <v>3267</v>
      </c>
      <c r="F90" s="8">
        <f t="shared" si="3"/>
        <v>486.18</v>
      </c>
      <c r="G90" s="7">
        <f>ROUND(SUM('Central Supply'!Q187:R187),0)</f>
        <v>1142006</v>
      </c>
      <c r="H90" s="7">
        <f>ROUND(+'Central Supply'!V187,0)</f>
        <v>3245</v>
      </c>
      <c r="I90" s="8">
        <f t="shared" si="4"/>
        <v>351.93</v>
      </c>
      <c r="J90" s="8"/>
      <c r="K90" s="9">
        <f t="shared" si="5"/>
        <v>-0.2761</v>
      </c>
    </row>
    <row r="91" spans="2:11" ht="12">
      <c r="B91">
        <f>+'Central Supply'!A86</f>
        <v>194</v>
      </c>
      <c r="C91" t="str">
        <f>+'Central Supply'!B86</f>
        <v>PROVIDENCE SAINT JOSEPHS HOSPITAL</v>
      </c>
      <c r="D91" s="7">
        <f>ROUND(SUM('Central Supply'!Q86:R86),0)</f>
        <v>344955</v>
      </c>
      <c r="E91" s="7">
        <f>ROUND(+'Central Supply'!V86,0)</f>
        <v>1530</v>
      </c>
      <c r="F91" s="8">
        <f t="shared" si="3"/>
        <v>225.46</v>
      </c>
      <c r="G91" s="7">
        <f>ROUND(SUM('Central Supply'!Q188:R188),0)</f>
        <v>741568</v>
      </c>
      <c r="H91" s="7">
        <f>ROUND(+'Central Supply'!V188,0)</f>
        <v>1130</v>
      </c>
      <c r="I91" s="8">
        <f t="shared" si="4"/>
        <v>656.25</v>
      </c>
      <c r="J91" s="8"/>
      <c r="K91" s="9">
        <f t="shared" si="5"/>
        <v>1.9107</v>
      </c>
    </row>
    <row r="92" spans="2:11" ht="12">
      <c r="B92">
        <f>+'Central Supply'!A87</f>
        <v>195</v>
      </c>
      <c r="C92" t="str">
        <f>+'Central Supply'!B87</f>
        <v>SNOQUALMIE VALLEY HOSPITAL</v>
      </c>
      <c r="D92" s="7">
        <f>ROUND(SUM('Central Supply'!Q87:R87),0)</f>
        <v>542644</v>
      </c>
      <c r="E92" s="7">
        <f>ROUND(+'Central Supply'!V87,0)</f>
        <v>1252</v>
      </c>
      <c r="F92" s="8">
        <f t="shared" si="3"/>
        <v>433.42</v>
      </c>
      <c r="G92" s="7">
        <f>ROUND(SUM('Central Supply'!Q189:R189),0)</f>
        <v>606620</v>
      </c>
      <c r="H92" s="7">
        <f>ROUND(+'Central Supply'!V189,0)</f>
        <v>505</v>
      </c>
      <c r="I92" s="8">
        <f t="shared" si="4"/>
        <v>1201.23</v>
      </c>
      <c r="J92" s="8"/>
      <c r="K92" s="9">
        <f t="shared" si="5"/>
        <v>1.7715</v>
      </c>
    </row>
    <row r="93" spans="2:11" ht="12">
      <c r="B93">
        <f>+'Central Supply'!A88</f>
        <v>197</v>
      </c>
      <c r="C93" t="str">
        <f>+'Central Supply'!B88</f>
        <v>CAPITAL MEDICAL CENTER</v>
      </c>
      <c r="D93" s="7">
        <f>ROUND(SUM('Central Supply'!Q88:R88),0)</f>
        <v>1676509</v>
      </c>
      <c r="E93" s="7">
        <f>ROUND(+'Central Supply'!V88,0)</f>
        <v>7450</v>
      </c>
      <c r="F93" s="8">
        <f t="shared" si="3"/>
        <v>225.03</v>
      </c>
      <c r="G93" s="7">
        <f>ROUND(SUM('Central Supply'!Q190:R190),0)</f>
        <v>1593070</v>
      </c>
      <c r="H93" s="7">
        <f>ROUND(+'Central Supply'!V190,0)</f>
        <v>8572</v>
      </c>
      <c r="I93" s="8">
        <f t="shared" si="4"/>
        <v>185.85</v>
      </c>
      <c r="J93" s="8"/>
      <c r="K93" s="9">
        <f t="shared" si="5"/>
        <v>-0.1741</v>
      </c>
    </row>
    <row r="94" spans="2:11" ht="12">
      <c r="B94">
        <f>+'Central Supply'!A89</f>
        <v>198</v>
      </c>
      <c r="C94" t="str">
        <f>+'Central Supply'!B89</f>
        <v>SUNNYSIDE COMMUNITY HOSPITAL</v>
      </c>
      <c r="D94" s="7">
        <f>ROUND(SUM('Central Supply'!Q89:R89),0)</f>
        <v>543467</v>
      </c>
      <c r="E94" s="7">
        <f>ROUND(+'Central Supply'!V89,0)</f>
        <v>3954</v>
      </c>
      <c r="F94" s="8">
        <f t="shared" si="3"/>
        <v>137.45</v>
      </c>
      <c r="G94" s="7">
        <f>ROUND(SUM('Central Supply'!Q191:R191),0)</f>
        <v>583806</v>
      </c>
      <c r="H94" s="7">
        <f>ROUND(+'Central Supply'!V191,0)</f>
        <v>4341</v>
      </c>
      <c r="I94" s="8">
        <f t="shared" si="4"/>
        <v>134.49</v>
      </c>
      <c r="J94" s="8"/>
      <c r="K94" s="9">
        <f t="shared" si="5"/>
        <v>-0.0215</v>
      </c>
    </row>
    <row r="95" spans="2:11" ht="12">
      <c r="B95">
        <f>+'Central Supply'!A90</f>
        <v>199</v>
      </c>
      <c r="C95" t="str">
        <f>+'Central Supply'!B90</f>
        <v>TOPPENISH COMMUNITY HOSPITAL</v>
      </c>
      <c r="D95" s="7">
        <f>ROUND(SUM('Central Supply'!Q90:R90),0)</f>
        <v>878025</v>
      </c>
      <c r="E95" s="7">
        <f>ROUND(+'Central Supply'!V90,0)</f>
        <v>3331</v>
      </c>
      <c r="F95" s="8">
        <f t="shared" si="3"/>
        <v>263.59</v>
      </c>
      <c r="G95" s="7">
        <f>ROUND(SUM('Central Supply'!Q192:R192),0)</f>
        <v>844136</v>
      </c>
      <c r="H95" s="7">
        <f>ROUND(+'Central Supply'!V192,0)</f>
        <v>3487</v>
      </c>
      <c r="I95" s="8">
        <f t="shared" si="4"/>
        <v>242.08</v>
      </c>
      <c r="J95" s="8"/>
      <c r="K95" s="9">
        <f t="shared" si="5"/>
        <v>-0.0816</v>
      </c>
    </row>
    <row r="96" spans="2:11" ht="12">
      <c r="B96">
        <f>+'Central Supply'!A91</f>
        <v>201</v>
      </c>
      <c r="C96" t="str">
        <f>+'Central Supply'!B91</f>
        <v>SAINT FRANCIS COMMUNITY HOSPITAL</v>
      </c>
      <c r="D96" s="7">
        <f>ROUND(SUM('Central Supply'!Q91:R91),0)</f>
        <v>9733363</v>
      </c>
      <c r="E96" s="7">
        <f>ROUND(+'Central Supply'!V91,0)</f>
        <v>15555</v>
      </c>
      <c r="F96" s="8">
        <f t="shared" si="3"/>
        <v>625.74</v>
      </c>
      <c r="G96" s="7">
        <f>ROUND(SUM('Central Supply'!Q193:R193),0)</f>
        <v>2551146</v>
      </c>
      <c r="H96" s="7">
        <f>ROUND(+'Central Supply'!V193,0)</f>
        <v>16257</v>
      </c>
      <c r="I96" s="8">
        <f t="shared" si="4"/>
        <v>156.93</v>
      </c>
      <c r="J96" s="8"/>
      <c r="K96" s="9">
        <f t="shared" si="5"/>
        <v>-0.7492</v>
      </c>
    </row>
    <row r="97" spans="2:11" ht="12">
      <c r="B97">
        <f>+'Central Supply'!A92</f>
        <v>202</v>
      </c>
      <c r="C97" t="str">
        <f>+'Central Supply'!B92</f>
        <v>REGIONAL HOSP. FOR RESP. &amp; COMPLEX CARE</v>
      </c>
      <c r="D97" s="7">
        <f>ROUND(SUM('Central Supply'!Q92:R92),0)</f>
        <v>121721</v>
      </c>
      <c r="E97" s="7">
        <f>ROUND(+'Central Supply'!V92,0)</f>
        <v>776</v>
      </c>
      <c r="F97" s="8">
        <f t="shared" si="3"/>
        <v>156.86</v>
      </c>
      <c r="G97" s="7">
        <f>ROUND(SUM('Central Supply'!Q194:R194),0)</f>
        <v>130632</v>
      </c>
      <c r="H97" s="7">
        <f>ROUND(+'Central Supply'!V194,0)</f>
        <v>897</v>
      </c>
      <c r="I97" s="8">
        <f t="shared" si="4"/>
        <v>145.63</v>
      </c>
      <c r="J97" s="8"/>
      <c r="K97" s="9">
        <f t="shared" si="5"/>
        <v>-0.0716</v>
      </c>
    </row>
    <row r="98" spans="2:11" ht="12">
      <c r="B98">
        <f>+'Central Supply'!A93</f>
        <v>204</v>
      </c>
      <c r="C98" t="str">
        <f>+'Central Supply'!B93</f>
        <v>SEATTLE CANCER CARE ALLIANCE</v>
      </c>
      <c r="D98" s="7">
        <f>ROUND(SUM('Central Supply'!Q93:R93),0)</f>
        <v>4237095</v>
      </c>
      <c r="E98" s="7">
        <f>ROUND(+'Central Supply'!V93,0)</f>
        <v>12695</v>
      </c>
      <c r="F98" s="8">
        <f t="shared" si="3"/>
        <v>333.76</v>
      </c>
      <c r="G98" s="7">
        <f>ROUND(SUM('Central Supply'!Q195:R195),0)</f>
        <v>3938874</v>
      </c>
      <c r="H98" s="7">
        <f>ROUND(+'Central Supply'!V195,0)</f>
        <v>12672</v>
      </c>
      <c r="I98" s="8">
        <f t="shared" si="4"/>
        <v>310.83</v>
      </c>
      <c r="J98" s="8"/>
      <c r="K98" s="9">
        <f t="shared" si="5"/>
        <v>-0.0687</v>
      </c>
    </row>
    <row r="99" spans="2:11" ht="12">
      <c r="B99">
        <f>+'Central Supply'!A94</f>
        <v>205</v>
      </c>
      <c r="C99" t="str">
        <f>+'Central Supply'!B94</f>
        <v>WENATCHEE VALLEY MEDICAL CENTER</v>
      </c>
      <c r="D99" s="7">
        <f>ROUND(SUM('Central Supply'!Q94:R94),0)</f>
        <v>3589531</v>
      </c>
      <c r="E99" s="7">
        <f>ROUND(+'Central Supply'!V94,0)</f>
        <v>7232</v>
      </c>
      <c r="F99" s="8">
        <f t="shared" si="3"/>
        <v>496.34</v>
      </c>
      <c r="G99" s="7">
        <f>ROUND(SUM('Central Supply'!Q196:R196),0)</f>
        <v>574642</v>
      </c>
      <c r="H99" s="7">
        <f>ROUND(+'Central Supply'!V196,0)</f>
        <v>9260</v>
      </c>
      <c r="I99" s="8">
        <f t="shared" si="4"/>
        <v>62.06</v>
      </c>
      <c r="J99" s="8"/>
      <c r="K99" s="9">
        <f t="shared" si="5"/>
        <v>-0.875</v>
      </c>
    </row>
    <row r="100" spans="2:11" ht="12">
      <c r="B100">
        <f>+'Central Supply'!A95</f>
        <v>206</v>
      </c>
      <c r="C100" t="str">
        <f>+'Central Supply'!B95</f>
        <v>UNITED GENERAL HOSPITAL</v>
      </c>
      <c r="D100" s="7">
        <f>ROUND(SUM('Central Supply'!Q95:R95),0)</f>
        <v>631213</v>
      </c>
      <c r="E100" s="7">
        <f>ROUND(+'Central Supply'!V95,0)</f>
        <v>4763</v>
      </c>
      <c r="F100" s="8">
        <f t="shared" si="3"/>
        <v>132.52</v>
      </c>
      <c r="G100" s="7">
        <f>ROUND(SUM('Central Supply'!Q197:R197),0)</f>
        <v>631432</v>
      </c>
      <c r="H100" s="7">
        <f>ROUND(+'Central Supply'!V197,0)</f>
        <v>5095</v>
      </c>
      <c r="I100" s="8">
        <f t="shared" si="4"/>
        <v>123.93</v>
      </c>
      <c r="J100" s="8"/>
      <c r="K100" s="9">
        <f t="shared" si="5"/>
        <v>-0.0648</v>
      </c>
    </row>
    <row r="101" spans="2:11" ht="12">
      <c r="B101">
        <f>+'Central Supply'!A96</f>
        <v>207</v>
      </c>
      <c r="C101" t="str">
        <f>+'Central Supply'!B96</f>
        <v>SKAGIT VALLEY HOSPITAL</v>
      </c>
      <c r="D101" s="7">
        <f>ROUND(SUM('Central Supply'!Q96:R96),0)</f>
        <v>3670718</v>
      </c>
      <c r="E101" s="7">
        <f>ROUND(+'Central Supply'!V96,0)</f>
        <v>16033</v>
      </c>
      <c r="F101" s="8">
        <f t="shared" si="3"/>
        <v>228.95</v>
      </c>
      <c r="G101" s="7">
        <f>ROUND(SUM('Central Supply'!Q198:R198),0)</f>
        <v>4137158</v>
      </c>
      <c r="H101" s="7">
        <f>ROUND(+'Central Supply'!V198,0)</f>
        <v>15909</v>
      </c>
      <c r="I101" s="8">
        <f t="shared" si="4"/>
        <v>260.05</v>
      </c>
      <c r="J101" s="8"/>
      <c r="K101" s="9">
        <f t="shared" si="5"/>
        <v>0.1358</v>
      </c>
    </row>
    <row r="102" spans="2:11" ht="12">
      <c r="B102">
        <f>+'Central Supply'!A97</f>
        <v>208</v>
      </c>
      <c r="C102" t="str">
        <f>+'Central Supply'!B97</f>
        <v>LEGACY SALMON CREEK HOSPITAL</v>
      </c>
      <c r="D102" s="7">
        <f>ROUND(SUM('Central Supply'!Q97:R97),0)</f>
        <v>3829842</v>
      </c>
      <c r="E102" s="7">
        <f>ROUND(+'Central Supply'!V97,0)</f>
        <v>13830</v>
      </c>
      <c r="F102" s="8">
        <f t="shared" si="3"/>
        <v>276.92</v>
      </c>
      <c r="G102" s="7">
        <f>ROUND(SUM('Central Supply'!Q199:R199),0)</f>
        <v>3829110</v>
      </c>
      <c r="H102" s="7">
        <f>ROUND(+'Central Supply'!V199,0)</f>
        <v>15387</v>
      </c>
      <c r="I102" s="8">
        <f t="shared" si="4"/>
        <v>248.85</v>
      </c>
      <c r="J102" s="8"/>
      <c r="K102" s="9">
        <f t="shared" si="5"/>
        <v>-0.1014</v>
      </c>
    </row>
    <row r="103" spans="2:11" ht="12">
      <c r="B103">
        <f>+'Central Supply'!A98</f>
        <v>209</v>
      </c>
      <c r="C103" t="str">
        <f>+'Central Supply'!B98</f>
        <v>SAINT ANTHONY HOSPITAL</v>
      </c>
      <c r="D103" s="7">
        <f>ROUND(SUM('Central Supply'!Q98:R98),0)</f>
        <v>0</v>
      </c>
      <c r="E103" s="7">
        <f>ROUND(+'Central Supply'!V98,0)</f>
        <v>0</v>
      </c>
      <c r="F103" s="8">
        <f t="shared" si="3"/>
      </c>
      <c r="G103" s="7">
        <f>ROUND(SUM('Central Supply'!Q200:R200),0)</f>
        <v>1523954</v>
      </c>
      <c r="H103" s="7">
        <f>ROUND(+'Central Supply'!V200,0)</f>
        <v>1638</v>
      </c>
      <c r="I103" s="8">
        <f t="shared" si="4"/>
        <v>930.37</v>
      </c>
      <c r="J103" s="8"/>
      <c r="K103" s="9">
        <f t="shared" si="5"/>
      </c>
    </row>
    <row r="104" spans="2:11" ht="12">
      <c r="B104">
        <f>+'Central Supply'!A99</f>
        <v>904</v>
      </c>
      <c r="C104" t="str">
        <f>+'Central Supply'!B99</f>
        <v>BHC FAIRFAX HOSPITAL</v>
      </c>
      <c r="D104" s="7">
        <f>ROUND(SUM('Central Supply'!Q99:R99),0)</f>
        <v>0</v>
      </c>
      <c r="E104" s="7">
        <f>ROUND(+'Central Supply'!V99,0)</f>
        <v>2105</v>
      </c>
      <c r="F104" s="8">
        <f t="shared" si="3"/>
      </c>
      <c r="G104" s="7">
        <f>ROUND(SUM('Central Supply'!Q201:R201),0)</f>
        <v>0</v>
      </c>
      <c r="H104" s="7">
        <f>ROUND(+'Central Supply'!V201,0)</f>
        <v>2056</v>
      </c>
      <c r="I104" s="8">
        <f t="shared" si="4"/>
      </c>
      <c r="J104" s="8"/>
      <c r="K104" s="9">
        <f t="shared" si="5"/>
      </c>
    </row>
    <row r="105" spans="2:11" ht="12">
      <c r="B105">
        <f>+'Central Supply'!A100</f>
        <v>915</v>
      </c>
      <c r="C105" t="str">
        <f>+'Central Supply'!B100</f>
        <v>LOURDES COUNSELING CENTER</v>
      </c>
      <c r="D105" s="7">
        <f>ROUND(SUM('Central Supply'!Q100:R100),0)</f>
        <v>0</v>
      </c>
      <c r="E105" s="7">
        <f>ROUND(+'Central Supply'!V100,0)</f>
        <v>981</v>
      </c>
      <c r="F105" s="8">
        <f t="shared" si="3"/>
      </c>
      <c r="G105" s="7">
        <f>ROUND(SUM('Central Supply'!Q202:R202),0)</f>
        <v>0</v>
      </c>
      <c r="H105" s="7">
        <f>ROUND(+'Central Supply'!V202,0)</f>
        <v>926</v>
      </c>
      <c r="I105" s="8">
        <f t="shared" si="4"/>
      </c>
      <c r="J105" s="8"/>
      <c r="K105" s="9">
        <f t="shared" si="5"/>
      </c>
    </row>
    <row r="106" spans="2:11" ht="12">
      <c r="B106">
        <f>+'Central Supply'!A101</f>
        <v>919</v>
      </c>
      <c r="C106" t="str">
        <f>+'Central Supply'!B101</f>
        <v>NAVOS</v>
      </c>
      <c r="D106" s="7">
        <f>ROUND(SUM('Central Supply'!Q101:R101),0)</f>
        <v>0</v>
      </c>
      <c r="E106" s="7">
        <f>ROUND(+'Central Supply'!V101,0)</f>
        <v>567</v>
      </c>
      <c r="F106" s="8">
        <f t="shared" si="3"/>
      </c>
      <c r="G106" s="7">
        <f>ROUND(SUM('Central Supply'!Q203:R203),0)</f>
        <v>0</v>
      </c>
      <c r="H106" s="7">
        <f>ROUND(+'Central Supply'!V203,0)</f>
        <v>547</v>
      </c>
      <c r="I106" s="8">
        <f t="shared" si="4"/>
      </c>
      <c r="J106" s="8"/>
      <c r="K106" s="9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9.25390625" style="0" bestFit="1" customWidth="1"/>
    <col min="5" max="6" width="6.875" style="0" bestFit="1" customWidth="1"/>
    <col min="7" max="7" width="9.25390625" style="0" bestFit="1" customWidth="1"/>
    <col min="8" max="8" width="6.875" style="0" bestFit="1" customWidth="1"/>
    <col min="9" max="9" width="8.875" style="0" bestFit="1" customWidth="1"/>
    <col min="10" max="10" width="2.625" style="0" customWidth="1"/>
    <col min="11" max="11" width="9.125" style="0" bestFit="1" customWidth="1"/>
  </cols>
  <sheetData>
    <row r="1" spans="1:10" ht="12">
      <c r="A1" s="5" t="s">
        <v>8</v>
      </c>
      <c r="B1" s="5"/>
      <c r="C1" s="5"/>
      <c r="D1" s="5"/>
      <c r="E1" s="5"/>
      <c r="F1" s="3"/>
      <c r="G1" s="5"/>
      <c r="H1" s="5"/>
      <c r="I1" s="5"/>
      <c r="J1" s="5"/>
    </row>
    <row r="2" spans="6:11" ht="12">
      <c r="F2" s="1"/>
      <c r="K2" s="2" t="s">
        <v>38</v>
      </c>
    </row>
    <row r="3" spans="4:11" ht="12">
      <c r="D3" s="6"/>
      <c r="F3" s="1"/>
      <c r="K3">
        <v>188</v>
      </c>
    </row>
    <row r="4" spans="1:10" ht="1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0" ht="12">
      <c r="A5" s="3" t="s">
        <v>41</v>
      </c>
      <c r="B5" s="5"/>
      <c r="C5" s="5"/>
      <c r="D5" s="5"/>
      <c r="E5" s="3"/>
      <c r="F5" s="5"/>
      <c r="G5" s="5"/>
      <c r="H5" s="5"/>
      <c r="I5" s="5"/>
      <c r="J5" s="5"/>
    </row>
    <row r="7" spans="5:9" ht="12">
      <c r="E7" s="19">
        <f>ROUND(+'Central Supply'!D5,0)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/>
      <c r="F8" s="2" t="s">
        <v>2</v>
      </c>
      <c r="G8" s="1"/>
      <c r="I8" s="2" t="s">
        <v>2</v>
      </c>
      <c r="J8" s="2"/>
      <c r="K8" s="2" t="s">
        <v>72</v>
      </c>
    </row>
    <row r="9" spans="1:11" ht="12">
      <c r="A9" s="2"/>
      <c r="B9" s="2" t="s">
        <v>47</v>
      </c>
      <c r="C9" s="2" t="s">
        <v>48</v>
      </c>
      <c r="D9" s="1" t="s">
        <v>9</v>
      </c>
      <c r="E9" s="1" t="s">
        <v>4</v>
      </c>
      <c r="F9" s="1" t="s">
        <v>4</v>
      </c>
      <c r="G9" s="1" t="s">
        <v>9</v>
      </c>
      <c r="H9" s="1" t="s">
        <v>4</v>
      </c>
      <c r="I9" s="1" t="s">
        <v>4</v>
      </c>
      <c r="J9" s="1"/>
      <c r="K9" s="2" t="s">
        <v>73</v>
      </c>
    </row>
    <row r="10" spans="2:11" ht="12">
      <c r="B10">
        <f>+'Central Supply'!A5</f>
        <v>1</v>
      </c>
      <c r="C10" t="str">
        <f>+'Central Supply'!B5</f>
        <v>SWEDISH HEALTH SERVICES</v>
      </c>
      <c r="D10" s="7">
        <f>ROUND(+'Central Supply'!G5,0)</f>
        <v>3444193</v>
      </c>
      <c r="E10" s="7">
        <f>ROUND(+'Central Supply'!V5,0)</f>
        <v>64206</v>
      </c>
      <c r="F10" s="8">
        <f>IF(D10=0,"",IF(E10=0,"",ROUND(D10/E10,2)))</f>
        <v>53.64</v>
      </c>
      <c r="G10" s="7">
        <f>ROUND(+'Central Supply'!G107,0)</f>
        <v>3347158</v>
      </c>
      <c r="H10" s="7">
        <f>ROUND(+'Central Supply'!V107,0)</f>
        <v>65434</v>
      </c>
      <c r="I10" s="8">
        <f>IF(G10=0,"",IF(H10=0,"",ROUND(G10/H10,2)))</f>
        <v>51.15</v>
      </c>
      <c r="J10" s="8"/>
      <c r="K10" s="9">
        <f>IF(D10=0,"",IF(E10=0,"",IF(G10=0,"",IF(H10=0,"",ROUND(I10/F10-1,4)))))</f>
        <v>-0.0464</v>
      </c>
    </row>
    <row r="11" spans="2:11" ht="12">
      <c r="B11">
        <f>+'Central Supply'!A6</f>
        <v>3</v>
      </c>
      <c r="C11" t="str">
        <f>+'Central Supply'!B6</f>
        <v>SWEDISH MEDICAL CENTER CHERRY HILL</v>
      </c>
      <c r="D11" s="7">
        <f>ROUND(+'Central Supply'!G6,0)</f>
        <v>676983</v>
      </c>
      <c r="E11" s="7">
        <f>ROUND(+'Central Supply'!V6,0)</f>
        <v>25431</v>
      </c>
      <c r="F11" s="8">
        <f aca="true" t="shared" si="0" ref="F11:F74">IF(D11=0,"",IF(E11=0,"",ROUND(D11/E11,2)))</f>
        <v>26.62</v>
      </c>
      <c r="G11" s="7">
        <f>ROUND(+'Central Supply'!G108,0)</f>
        <v>613257</v>
      </c>
      <c r="H11" s="7">
        <f>ROUND(+'Central Supply'!V108,0)</f>
        <v>27098</v>
      </c>
      <c r="I11" s="8">
        <f aca="true" t="shared" si="1" ref="I11:I74">IF(G11=0,"",IF(H11=0,"",ROUND(G11/H11,2)))</f>
        <v>22.63</v>
      </c>
      <c r="J11" s="8"/>
      <c r="K11" s="9">
        <f aca="true" t="shared" si="2" ref="K11:K74">IF(D11=0,"",IF(E11=0,"",IF(G11=0,"",IF(H11=0,"",ROUND(I11/F11-1,4)))))</f>
        <v>-0.1499</v>
      </c>
    </row>
    <row r="12" spans="2:11" ht="12">
      <c r="B12">
        <f>+'Central Supply'!A7</f>
        <v>8</v>
      </c>
      <c r="C12" t="str">
        <f>+'Central Supply'!B7</f>
        <v>KLICKITAT VALLEY HOSPITAL</v>
      </c>
      <c r="D12" s="7">
        <f>ROUND(+'Central Supply'!G7,0)</f>
        <v>0</v>
      </c>
      <c r="E12" s="7">
        <f>ROUND(+'Central Supply'!V7,0)</f>
        <v>1629</v>
      </c>
      <c r="F12" s="8">
        <f t="shared" si="0"/>
      </c>
      <c r="G12" s="7">
        <f>ROUND(+'Central Supply'!G109,0)</f>
        <v>0</v>
      </c>
      <c r="H12" s="7">
        <f>ROUND(+'Central Supply'!V109,0)</f>
        <v>1645</v>
      </c>
      <c r="I12" s="8">
        <f t="shared" si="1"/>
      </c>
      <c r="J12" s="8"/>
      <c r="K12" s="9">
        <f t="shared" si="2"/>
      </c>
    </row>
    <row r="13" spans="2:11" ht="12">
      <c r="B13">
        <f>+'Central Supply'!A8</f>
        <v>10</v>
      </c>
      <c r="C13" t="str">
        <f>+'Central Supply'!B8</f>
        <v>VIRGINIA MASON MEDICAL CENTER</v>
      </c>
      <c r="D13" s="7">
        <f>ROUND(+'Central Supply'!G8,0)</f>
        <v>4362218</v>
      </c>
      <c r="E13" s="7">
        <f>ROUND(+'Central Supply'!V8,0)</f>
        <v>76904</v>
      </c>
      <c r="F13" s="8">
        <f t="shared" si="0"/>
        <v>56.72</v>
      </c>
      <c r="G13" s="7">
        <f>ROUND(+'Central Supply'!G110,0)</f>
        <v>4766083</v>
      </c>
      <c r="H13" s="7">
        <f>ROUND(+'Central Supply'!V110,0)</f>
        <v>79237</v>
      </c>
      <c r="I13" s="8">
        <f t="shared" si="1"/>
        <v>60.15</v>
      </c>
      <c r="J13" s="8"/>
      <c r="K13" s="9">
        <f t="shared" si="2"/>
        <v>0.0605</v>
      </c>
    </row>
    <row r="14" spans="2:11" ht="12">
      <c r="B14">
        <f>+'Central Supply'!A9</f>
        <v>14</v>
      </c>
      <c r="C14" t="str">
        <f>+'Central Supply'!B9</f>
        <v>SEATTLE CHILDRENS HOSPITAL</v>
      </c>
      <c r="D14" s="7">
        <f>ROUND(+'Central Supply'!G9,0)</f>
        <v>2068722</v>
      </c>
      <c r="E14" s="7">
        <f>ROUND(+'Central Supply'!V9,0)</f>
        <v>26512</v>
      </c>
      <c r="F14" s="8">
        <f t="shared" si="0"/>
        <v>78.03</v>
      </c>
      <c r="G14" s="7">
        <f>ROUND(+'Central Supply'!G111,0)</f>
        <v>2266289</v>
      </c>
      <c r="H14" s="7">
        <f>ROUND(+'Central Supply'!V111,0)</f>
        <v>28361</v>
      </c>
      <c r="I14" s="8">
        <f t="shared" si="1"/>
        <v>79.91</v>
      </c>
      <c r="J14" s="8"/>
      <c r="K14" s="9">
        <f t="shared" si="2"/>
        <v>0.0241</v>
      </c>
    </row>
    <row r="15" spans="2:11" ht="12">
      <c r="B15">
        <f>+'Central Supply'!A10</f>
        <v>20</v>
      </c>
      <c r="C15" t="str">
        <f>+'Central Supply'!B10</f>
        <v>GROUP HEALTH CENTRAL</v>
      </c>
      <c r="D15" s="7">
        <f>ROUND(+'Central Supply'!G10,0)</f>
        <v>0</v>
      </c>
      <c r="E15" s="7">
        <f>ROUND(+'Central Supply'!V10,0)</f>
        <v>1208</v>
      </c>
      <c r="F15" s="8">
        <f t="shared" si="0"/>
      </c>
      <c r="G15" s="7">
        <f>ROUND(+'Central Supply'!G112,0)</f>
        <v>0</v>
      </c>
      <c r="H15" s="7">
        <f>ROUND(+'Central Supply'!V112,0)</f>
        <v>1122</v>
      </c>
      <c r="I15" s="8">
        <f t="shared" si="1"/>
      </c>
      <c r="J15" s="8"/>
      <c r="K15" s="9">
        <f t="shared" si="2"/>
      </c>
    </row>
    <row r="16" spans="2:11" ht="12">
      <c r="B16">
        <f>+'Central Supply'!A11</f>
        <v>21</v>
      </c>
      <c r="C16" t="str">
        <f>+'Central Supply'!B11</f>
        <v>NEWPORT COMMUNITY HOSPITAL</v>
      </c>
      <c r="D16" s="7">
        <f>ROUND(+'Central Supply'!G11,0)</f>
        <v>55329</v>
      </c>
      <c r="E16" s="7">
        <f>ROUND(+'Central Supply'!V11,0)</f>
        <v>2926</v>
      </c>
      <c r="F16" s="8">
        <f t="shared" si="0"/>
        <v>18.91</v>
      </c>
      <c r="G16" s="7">
        <f>ROUND(+'Central Supply'!G113,0)</f>
        <v>0</v>
      </c>
      <c r="H16" s="7">
        <f>ROUND(+'Central Supply'!V113,0)</f>
        <v>2664</v>
      </c>
      <c r="I16" s="8">
        <f t="shared" si="1"/>
      </c>
      <c r="J16" s="8"/>
      <c r="K16" s="9">
        <f t="shared" si="2"/>
      </c>
    </row>
    <row r="17" spans="2:11" ht="12">
      <c r="B17">
        <f>+'Central Supply'!A12</f>
        <v>22</v>
      </c>
      <c r="C17" t="str">
        <f>+'Central Supply'!B12</f>
        <v>LOURDES MEDICAL CENTER</v>
      </c>
      <c r="D17" s="7">
        <f>ROUND(+'Central Supply'!G12,0)</f>
        <v>140753</v>
      </c>
      <c r="E17" s="7">
        <f>ROUND(+'Central Supply'!V12,0)</f>
        <v>4975</v>
      </c>
      <c r="F17" s="8">
        <f t="shared" si="0"/>
        <v>28.29</v>
      </c>
      <c r="G17" s="7">
        <f>ROUND(+'Central Supply'!G114,0)</f>
        <v>138117</v>
      </c>
      <c r="H17" s="7">
        <f>ROUND(+'Central Supply'!V114,0)</f>
        <v>4807</v>
      </c>
      <c r="I17" s="8">
        <f t="shared" si="1"/>
        <v>28.73</v>
      </c>
      <c r="J17" s="8"/>
      <c r="K17" s="9">
        <f t="shared" si="2"/>
        <v>0.0156</v>
      </c>
    </row>
    <row r="18" spans="2:11" ht="12">
      <c r="B18">
        <f>+'Central Supply'!A13</f>
        <v>23</v>
      </c>
      <c r="C18" t="str">
        <f>+'Central Supply'!B13</f>
        <v>OKANOGAN-DOUGLAS DISTRICT HOSPITAL</v>
      </c>
      <c r="D18" s="7">
        <f>ROUND(+'Central Supply'!G13,0)</f>
        <v>50233</v>
      </c>
      <c r="E18" s="7">
        <f>ROUND(+'Central Supply'!V13,0)</f>
        <v>1506</v>
      </c>
      <c r="F18" s="8">
        <f t="shared" si="0"/>
        <v>33.36</v>
      </c>
      <c r="G18" s="7">
        <f>ROUND(+'Central Supply'!G115,0)</f>
        <v>48300</v>
      </c>
      <c r="H18" s="7">
        <f>ROUND(+'Central Supply'!V115,0)</f>
        <v>1454</v>
      </c>
      <c r="I18" s="8">
        <f t="shared" si="1"/>
        <v>33.22</v>
      </c>
      <c r="J18" s="8"/>
      <c r="K18" s="9">
        <f t="shared" si="2"/>
        <v>-0.0042</v>
      </c>
    </row>
    <row r="19" spans="2:11" ht="12">
      <c r="B19">
        <f>+'Central Supply'!A14</f>
        <v>26</v>
      </c>
      <c r="C19" t="str">
        <f>+'Central Supply'!B14</f>
        <v>PEACEHEALTH SAINT JOHN MEDICAL CENTER</v>
      </c>
      <c r="D19" s="7">
        <f>ROUND(+'Central Supply'!G14,0)</f>
        <v>651841</v>
      </c>
      <c r="E19" s="7">
        <f>ROUND(+'Central Supply'!V14,0)</f>
        <v>23290</v>
      </c>
      <c r="F19" s="8">
        <f t="shared" si="0"/>
        <v>27.99</v>
      </c>
      <c r="G19" s="7">
        <f>ROUND(+'Central Supply'!G116,0)</f>
        <v>703882</v>
      </c>
      <c r="H19" s="7">
        <f>ROUND(+'Central Supply'!V116,0)</f>
        <v>24570</v>
      </c>
      <c r="I19" s="8">
        <f t="shared" si="1"/>
        <v>28.65</v>
      </c>
      <c r="J19" s="8"/>
      <c r="K19" s="9">
        <f t="shared" si="2"/>
        <v>0.0236</v>
      </c>
    </row>
    <row r="20" spans="2:11" ht="12">
      <c r="B20">
        <f>+'Central Supply'!A15</f>
        <v>29</v>
      </c>
      <c r="C20" t="str">
        <f>+'Central Supply'!B15</f>
        <v>HARBORVIEW MEDICAL CENTER</v>
      </c>
      <c r="D20" s="7">
        <f>ROUND(+'Central Supply'!G15,0)</f>
        <v>2860637</v>
      </c>
      <c r="E20" s="7">
        <f>ROUND(+'Central Supply'!V15,0)</f>
        <v>43532</v>
      </c>
      <c r="F20" s="8">
        <f t="shared" si="0"/>
        <v>65.71</v>
      </c>
      <c r="G20" s="7">
        <f>ROUND(+'Central Supply'!G117,0)</f>
        <v>3391486</v>
      </c>
      <c r="H20" s="7">
        <f>ROUND(+'Central Supply'!V117,0)</f>
        <v>43020</v>
      </c>
      <c r="I20" s="8">
        <f t="shared" si="1"/>
        <v>78.84</v>
      </c>
      <c r="J20" s="8"/>
      <c r="K20" s="9">
        <f t="shared" si="2"/>
        <v>0.1998</v>
      </c>
    </row>
    <row r="21" spans="2:11" ht="12">
      <c r="B21">
        <f>+'Central Supply'!A16</f>
        <v>32</v>
      </c>
      <c r="C21" t="str">
        <f>+'Central Supply'!B16</f>
        <v>SAINT JOSEPH MEDICAL CENTER</v>
      </c>
      <c r="D21" s="7">
        <f>ROUND(+'Central Supply'!G16,0)</f>
        <v>2173302</v>
      </c>
      <c r="E21" s="7">
        <f>ROUND(+'Central Supply'!V16,0)</f>
        <v>46717</v>
      </c>
      <c r="F21" s="8">
        <f t="shared" si="0"/>
        <v>46.52</v>
      </c>
      <c r="G21" s="7">
        <f>ROUND(+'Central Supply'!G118,0)</f>
        <v>2233374</v>
      </c>
      <c r="H21" s="7">
        <f>ROUND(+'Central Supply'!V118,0)</f>
        <v>43072</v>
      </c>
      <c r="I21" s="8">
        <f t="shared" si="1"/>
        <v>51.85</v>
      </c>
      <c r="J21" s="8"/>
      <c r="K21" s="9">
        <f t="shared" si="2"/>
        <v>0.1146</v>
      </c>
    </row>
    <row r="22" spans="2:11" ht="12">
      <c r="B22">
        <f>+'Central Supply'!A17</f>
        <v>35</v>
      </c>
      <c r="C22" t="str">
        <f>+'Central Supply'!B17</f>
        <v>ENUMCLAW REGIONAL HOSPITAL</v>
      </c>
      <c r="D22" s="7">
        <f>ROUND(+'Central Supply'!G17,0)</f>
        <v>75875</v>
      </c>
      <c r="E22" s="7">
        <f>ROUND(+'Central Supply'!V17,0)</f>
        <v>3584</v>
      </c>
      <c r="F22" s="8">
        <f t="shared" si="0"/>
        <v>21.17</v>
      </c>
      <c r="G22" s="7">
        <f>ROUND(+'Central Supply'!G119,0)</f>
        <v>64844</v>
      </c>
      <c r="H22" s="7">
        <f>ROUND(+'Central Supply'!V119,0)</f>
        <v>3826</v>
      </c>
      <c r="I22" s="8">
        <f t="shared" si="1"/>
        <v>16.95</v>
      </c>
      <c r="J22" s="8"/>
      <c r="K22" s="9">
        <f t="shared" si="2"/>
        <v>-0.1993</v>
      </c>
    </row>
    <row r="23" spans="2:11" ht="12">
      <c r="B23">
        <f>+'Central Supply'!A18</f>
        <v>37</v>
      </c>
      <c r="C23" t="str">
        <f>+'Central Supply'!B18</f>
        <v>DEACONESS MEDICAL CENTER</v>
      </c>
      <c r="D23" s="7">
        <f>ROUND(+'Central Supply'!G18,0)</f>
        <v>592631</v>
      </c>
      <c r="E23" s="7">
        <f>ROUND(+'Central Supply'!V18,0)</f>
        <v>18891</v>
      </c>
      <c r="F23" s="8">
        <f t="shared" si="0"/>
        <v>31.37</v>
      </c>
      <c r="G23" s="7">
        <f>ROUND(+'Central Supply'!G120,0)</f>
        <v>1157396</v>
      </c>
      <c r="H23" s="7">
        <f>ROUND(+'Central Supply'!V120,0)</f>
        <v>24058</v>
      </c>
      <c r="I23" s="8">
        <f t="shared" si="1"/>
        <v>48.11</v>
      </c>
      <c r="J23" s="8"/>
      <c r="K23" s="9">
        <f t="shared" si="2"/>
        <v>0.5336</v>
      </c>
    </row>
    <row r="24" spans="2:11" ht="12">
      <c r="B24">
        <f>+'Central Supply'!A19</f>
        <v>38</v>
      </c>
      <c r="C24" t="str">
        <f>+'Central Supply'!B19</f>
        <v>OLYMPIC MEDICAL CENTER</v>
      </c>
      <c r="D24" s="7">
        <f>ROUND(+'Central Supply'!G19,0)</f>
        <v>376261</v>
      </c>
      <c r="E24" s="7">
        <f>ROUND(+'Central Supply'!V19,0)</f>
        <v>13147</v>
      </c>
      <c r="F24" s="8">
        <f t="shared" si="0"/>
        <v>28.62</v>
      </c>
      <c r="G24" s="7">
        <f>ROUND(+'Central Supply'!G121,0)</f>
        <v>378594</v>
      </c>
      <c r="H24" s="7">
        <f>ROUND(+'Central Supply'!V121,0)</f>
        <v>13521</v>
      </c>
      <c r="I24" s="8">
        <f t="shared" si="1"/>
        <v>28</v>
      </c>
      <c r="J24" s="8"/>
      <c r="K24" s="9">
        <f t="shared" si="2"/>
        <v>-0.0217</v>
      </c>
    </row>
    <row r="25" spans="2:11" ht="12">
      <c r="B25">
        <f>+'Central Supply'!A20</f>
        <v>39</v>
      </c>
      <c r="C25" t="str">
        <f>+'Central Supply'!B20</f>
        <v>KENNEWICK GENERAL HOSPITAL</v>
      </c>
      <c r="D25" s="7">
        <f>ROUND(+'Central Supply'!G20,0)</f>
        <v>177179</v>
      </c>
      <c r="E25" s="7">
        <f>ROUND(+'Central Supply'!V20,0)</f>
        <v>11240</v>
      </c>
      <c r="F25" s="8">
        <f t="shared" si="0"/>
        <v>15.76</v>
      </c>
      <c r="G25" s="7">
        <f>ROUND(+'Central Supply'!G122,0)</f>
        <v>192840</v>
      </c>
      <c r="H25" s="7">
        <f>ROUND(+'Central Supply'!V122,0)</f>
        <v>11618</v>
      </c>
      <c r="I25" s="8">
        <f t="shared" si="1"/>
        <v>16.6</v>
      </c>
      <c r="J25" s="8"/>
      <c r="K25" s="9">
        <f t="shared" si="2"/>
        <v>0.0533</v>
      </c>
    </row>
    <row r="26" spans="2:11" ht="12">
      <c r="B26">
        <f>+'Central Supply'!A21</f>
        <v>43</v>
      </c>
      <c r="C26" t="str">
        <f>+'Central Supply'!B21</f>
        <v>WALLA WALLA GENERAL HOSPITAL</v>
      </c>
      <c r="D26" s="7">
        <f>ROUND(+'Central Supply'!G21,0)</f>
        <v>123701</v>
      </c>
      <c r="E26" s="7">
        <f>ROUND(+'Central Supply'!V21,0)</f>
        <v>3984</v>
      </c>
      <c r="F26" s="8">
        <f t="shared" si="0"/>
        <v>31.05</v>
      </c>
      <c r="G26" s="7">
        <f>ROUND(+'Central Supply'!G123,0)</f>
        <v>119967</v>
      </c>
      <c r="H26" s="7">
        <f>ROUND(+'Central Supply'!V123,0)</f>
        <v>4221</v>
      </c>
      <c r="I26" s="8">
        <f t="shared" si="1"/>
        <v>28.42</v>
      </c>
      <c r="J26" s="8"/>
      <c r="K26" s="9">
        <f t="shared" si="2"/>
        <v>-0.0847</v>
      </c>
    </row>
    <row r="27" spans="2:11" ht="12">
      <c r="B27">
        <f>+'Central Supply'!A22</f>
        <v>45</v>
      </c>
      <c r="C27" t="str">
        <f>+'Central Supply'!B22</f>
        <v>COLUMBIA BASIN HOSPITAL</v>
      </c>
      <c r="D27" s="7">
        <f>ROUND(+'Central Supply'!G22,0)</f>
        <v>32425</v>
      </c>
      <c r="E27" s="7">
        <f>ROUND(+'Central Supply'!V22,0)</f>
        <v>1214</v>
      </c>
      <c r="F27" s="8">
        <f t="shared" si="0"/>
        <v>26.71</v>
      </c>
      <c r="G27" s="7">
        <f>ROUND(+'Central Supply'!G124,0)</f>
        <v>34579</v>
      </c>
      <c r="H27" s="7">
        <f>ROUND(+'Central Supply'!V124,0)</f>
        <v>1212</v>
      </c>
      <c r="I27" s="8">
        <f t="shared" si="1"/>
        <v>28.53</v>
      </c>
      <c r="J27" s="8"/>
      <c r="K27" s="9">
        <f t="shared" si="2"/>
        <v>0.0681</v>
      </c>
    </row>
    <row r="28" spans="2:11" ht="12">
      <c r="B28">
        <f>+'Central Supply'!A23</f>
        <v>46</v>
      </c>
      <c r="C28" t="str">
        <f>+'Central Supply'!B23</f>
        <v>PROSSER MEMORIAL HOSPITAL</v>
      </c>
      <c r="D28" s="7">
        <f>ROUND(+'Central Supply'!G23,0)</f>
        <v>0</v>
      </c>
      <c r="E28" s="7">
        <f>ROUND(+'Central Supply'!V23,0)</f>
        <v>2419</v>
      </c>
      <c r="F28" s="8">
        <f t="shared" si="0"/>
      </c>
      <c r="G28" s="7">
        <f>ROUND(+'Central Supply'!G125,0)</f>
        <v>0</v>
      </c>
      <c r="H28" s="7">
        <f>ROUND(+'Central Supply'!V125,0)</f>
        <v>1940</v>
      </c>
      <c r="I28" s="8">
        <f t="shared" si="1"/>
      </c>
      <c r="J28" s="8"/>
      <c r="K28" s="9">
        <f t="shared" si="2"/>
      </c>
    </row>
    <row r="29" spans="2:11" ht="12">
      <c r="B29">
        <f>+'Central Supply'!A24</f>
        <v>50</v>
      </c>
      <c r="C29" t="str">
        <f>+'Central Supply'!B24</f>
        <v>PROVIDENCE SAINT MARY MEDICAL CENTER</v>
      </c>
      <c r="D29" s="7">
        <f>ROUND(+'Central Supply'!G24,0)</f>
        <v>406078</v>
      </c>
      <c r="E29" s="7">
        <f>ROUND(+'Central Supply'!V24,0)</f>
        <v>13790</v>
      </c>
      <c r="F29" s="8">
        <f t="shared" si="0"/>
        <v>29.45</v>
      </c>
      <c r="G29" s="7">
        <f>ROUND(+'Central Supply'!G126,0)</f>
        <v>396709</v>
      </c>
      <c r="H29" s="7">
        <f>ROUND(+'Central Supply'!V126,0)</f>
        <v>13198</v>
      </c>
      <c r="I29" s="8">
        <f t="shared" si="1"/>
        <v>30.06</v>
      </c>
      <c r="J29" s="8"/>
      <c r="K29" s="9">
        <f t="shared" si="2"/>
        <v>0.0207</v>
      </c>
    </row>
    <row r="30" spans="2:11" ht="12">
      <c r="B30">
        <f>+'Central Supply'!A25</f>
        <v>54</v>
      </c>
      <c r="C30" t="str">
        <f>+'Central Supply'!B25</f>
        <v>FORKS COMMUNITY HOSPITAL</v>
      </c>
      <c r="D30" s="7">
        <f>ROUND(+'Central Supply'!G25,0)</f>
        <v>55604</v>
      </c>
      <c r="E30" s="7">
        <f>ROUND(+'Central Supply'!V25,0)</f>
        <v>2002</v>
      </c>
      <c r="F30" s="8">
        <f t="shared" si="0"/>
        <v>27.77</v>
      </c>
      <c r="G30" s="7">
        <f>ROUND(+'Central Supply'!G127,0)</f>
        <v>53064</v>
      </c>
      <c r="H30" s="7">
        <f>ROUND(+'Central Supply'!V127,0)</f>
        <v>1817</v>
      </c>
      <c r="I30" s="8">
        <f t="shared" si="1"/>
        <v>29.2</v>
      </c>
      <c r="J30" s="8"/>
      <c r="K30" s="9">
        <f t="shared" si="2"/>
        <v>0.0515</v>
      </c>
    </row>
    <row r="31" spans="2:11" ht="12">
      <c r="B31">
        <f>+'Central Supply'!A26</f>
        <v>56</v>
      </c>
      <c r="C31" t="str">
        <f>+'Central Supply'!B26</f>
        <v>WILLAPA HARBOR HOSPITAL</v>
      </c>
      <c r="D31" s="7">
        <f>ROUND(+'Central Supply'!G26,0)</f>
        <v>0</v>
      </c>
      <c r="E31" s="7">
        <f>ROUND(+'Central Supply'!V26,0)</f>
        <v>1630</v>
      </c>
      <c r="F31" s="8">
        <f t="shared" si="0"/>
      </c>
      <c r="G31" s="7">
        <f>ROUND(+'Central Supply'!G128,0)</f>
        <v>0</v>
      </c>
      <c r="H31" s="7">
        <f>ROUND(+'Central Supply'!V128,0)</f>
        <v>1521</v>
      </c>
      <c r="I31" s="8">
        <f t="shared" si="1"/>
      </c>
      <c r="J31" s="8"/>
      <c r="K31" s="9">
        <f t="shared" si="2"/>
      </c>
    </row>
    <row r="32" spans="2:11" ht="12">
      <c r="B32">
        <f>+'Central Supply'!A27</f>
        <v>58</v>
      </c>
      <c r="C32" t="str">
        <f>+'Central Supply'!B27</f>
        <v>YAKIMA VALLEY MEMORIAL HOSPITAL</v>
      </c>
      <c r="D32" s="7">
        <f>ROUND(+'Central Supply'!G27,0)</f>
        <v>507559</v>
      </c>
      <c r="E32" s="7">
        <f>ROUND(+'Central Supply'!V27,0)</f>
        <v>31658</v>
      </c>
      <c r="F32" s="8">
        <f t="shared" si="0"/>
        <v>16.03</v>
      </c>
      <c r="G32" s="7">
        <f>ROUND(+'Central Supply'!G129,0)</f>
        <v>520426</v>
      </c>
      <c r="H32" s="7">
        <f>ROUND(+'Central Supply'!V129,0)</f>
        <v>33827</v>
      </c>
      <c r="I32" s="8">
        <f t="shared" si="1"/>
        <v>15.38</v>
      </c>
      <c r="J32" s="8"/>
      <c r="K32" s="9">
        <f t="shared" si="2"/>
        <v>-0.0405</v>
      </c>
    </row>
    <row r="33" spans="2:11" ht="12">
      <c r="B33">
        <f>+'Central Supply'!A28</f>
        <v>63</v>
      </c>
      <c r="C33" t="str">
        <f>+'Central Supply'!B28</f>
        <v>GRAYS HARBOR COMMUNITY HOSPITAL</v>
      </c>
      <c r="D33" s="7">
        <f>ROUND(+'Central Supply'!G28,0)</f>
        <v>250353</v>
      </c>
      <c r="E33" s="7">
        <f>ROUND(+'Central Supply'!V28,0)</f>
        <v>11731</v>
      </c>
      <c r="F33" s="8">
        <f t="shared" si="0"/>
        <v>21.34</v>
      </c>
      <c r="G33" s="7">
        <f>ROUND(+'Central Supply'!G130,0)</f>
        <v>281449</v>
      </c>
      <c r="H33" s="7">
        <f>ROUND(+'Central Supply'!V130,0)</f>
        <v>12132</v>
      </c>
      <c r="I33" s="8">
        <f t="shared" si="1"/>
        <v>23.2</v>
      </c>
      <c r="J33" s="8"/>
      <c r="K33" s="9">
        <f t="shared" si="2"/>
        <v>0.0872</v>
      </c>
    </row>
    <row r="34" spans="2:11" ht="12">
      <c r="B34">
        <f>+'Central Supply'!A29</f>
        <v>78</v>
      </c>
      <c r="C34" t="str">
        <f>+'Central Supply'!B29</f>
        <v>SAMARITAN HOSPITAL</v>
      </c>
      <c r="D34" s="7">
        <f>ROUND(+'Central Supply'!G29,0)</f>
        <v>166407</v>
      </c>
      <c r="E34" s="7">
        <f>ROUND(+'Central Supply'!V29,0)</f>
        <v>6208</v>
      </c>
      <c r="F34" s="8">
        <f t="shared" si="0"/>
        <v>26.81</v>
      </c>
      <c r="G34" s="7">
        <f>ROUND(+'Central Supply'!G131,0)</f>
        <v>184217</v>
      </c>
      <c r="H34" s="7">
        <f>ROUND(+'Central Supply'!V131,0)</f>
        <v>6490</v>
      </c>
      <c r="I34" s="8">
        <f t="shared" si="1"/>
        <v>28.38</v>
      </c>
      <c r="J34" s="8"/>
      <c r="K34" s="9">
        <f t="shared" si="2"/>
        <v>0.0586</v>
      </c>
    </row>
    <row r="35" spans="2:11" ht="12">
      <c r="B35">
        <f>+'Central Supply'!A30</f>
        <v>79</v>
      </c>
      <c r="C35" t="str">
        <f>+'Central Supply'!B30</f>
        <v>OCEAN BEACH HOSPITAL</v>
      </c>
      <c r="D35" s="7">
        <f>ROUND(+'Central Supply'!G30,0)</f>
        <v>0</v>
      </c>
      <c r="E35" s="7">
        <f>ROUND(+'Central Supply'!V30,0)</f>
        <v>1836</v>
      </c>
      <c r="F35" s="8">
        <f t="shared" si="0"/>
      </c>
      <c r="G35" s="7">
        <f>ROUND(+'Central Supply'!G132,0)</f>
        <v>0</v>
      </c>
      <c r="H35" s="7">
        <f>ROUND(+'Central Supply'!V132,0)</f>
        <v>1549</v>
      </c>
      <c r="I35" s="8">
        <f t="shared" si="1"/>
      </c>
      <c r="J35" s="8"/>
      <c r="K35" s="9">
        <f t="shared" si="2"/>
      </c>
    </row>
    <row r="36" spans="2:11" ht="12">
      <c r="B36">
        <f>+'Central Supply'!A31</f>
        <v>80</v>
      </c>
      <c r="C36" t="str">
        <f>+'Central Supply'!B31</f>
        <v>ODESSA MEMORIAL HOSPITAL</v>
      </c>
      <c r="D36" s="7">
        <f>ROUND(+'Central Supply'!G31,0)</f>
        <v>836</v>
      </c>
      <c r="E36" s="7">
        <f>ROUND(+'Central Supply'!V31,0)</f>
        <v>252</v>
      </c>
      <c r="F36" s="8">
        <f t="shared" si="0"/>
        <v>3.32</v>
      </c>
      <c r="G36" s="7">
        <f>ROUND(+'Central Supply'!G133,0)</f>
        <v>274</v>
      </c>
      <c r="H36" s="7">
        <f>ROUND(+'Central Supply'!V133,0)</f>
        <v>237</v>
      </c>
      <c r="I36" s="8">
        <f t="shared" si="1"/>
        <v>1.16</v>
      </c>
      <c r="J36" s="8"/>
      <c r="K36" s="9">
        <f t="shared" si="2"/>
        <v>-0.6506</v>
      </c>
    </row>
    <row r="37" spans="2:11" ht="12">
      <c r="B37">
        <f>+'Central Supply'!A32</f>
        <v>81</v>
      </c>
      <c r="C37" t="str">
        <f>+'Central Supply'!B32</f>
        <v>GOOD SAMARITAN HOSPITAL</v>
      </c>
      <c r="D37" s="7">
        <f>ROUND(+'Central Supply'!G32,0)</f>
        <v>678848</v>
      </c>
      <c r="E37" s="7">
        <f>ROUND(+'Central Supply'!V32,0)</f>
        <v>22063</v>
      </c>
      <c r="F37" s="8">
        <f t="shared" si="0"/>
        <v>30.77</v>
      </c>
      <c r="G37" s="7">
        <f>ROUND(+'Central Supply'!G134,0)</f>
        <v>688571</v>
      </c>
      <c r="H37" s="7">
        <f>ROUND(+'Central Supply'!V134,0)</f>
        <v>21554</v>
      </c>
      <c r="I37" s="8">
        <f t="shared" si="1"/>
        <v>31.95</v>
      </c>
      <c r="J37" s="8"/>
      <c r="K37" s="9">
        <f t="shared" si="2"/>
        <v>0.0383</v>
      </c>
    </row>
    <row r="38" spans="2:11" ht="12">
      <c r="B38">
        <f>+'Central Supply'!A33</f>
        <v>82</v>
      </c>
      <c r="C38" t="str">
        <f>+'Central Supply'!B33</f>
        <v>GARFIELD COUNTY MEMORIAL HOSPITAL</v>
      </c>
      <c r="D38" s="7">
        <f>ROUND(+'Central Supply'!G33,0)</f>
        <v>14806</v>
      </c>
      <c r="E38" s="7">
        <f>ROUND(+'Central Supply'!V33,0)</f>
        <v>224</v>
      </c>
      <c r="F38" s="8">
        <f t="shared" si="0"/>
        <v>66.1</v>
      </c>
      <c r="G38" s="7">
        <f>ROUND(+'Central Supply'!G135,0)</f>
        <v>15475</v>
      </c>
      <c r="H38" s="7">
        <f>ROUND(+'Central Supply'!V135,0)</f>
        <v>509</v>
      </c>
      <c r="I38" s="8">
        <f t="shared" si="1"/>
        <v>30.4</v>
      </c>
      <c r="J38" s="8"/>
      <c r="K38" s="9">
        <f t="shared" si="2"/>
        <v>-0.5401</v>
      </c>
    </row>
    <row r="39" spans="2:11" ht="12">
      <c r="B39">
        <f>+'Central Supply'!A34</f>
        <v>84</v>
      </c>
      <c r="C39" t="str">
        <f>+'Central Supply'!B34</f>
        <v>PROVIDENCE REGIONAL MEDICAL CENTER EVERETT</v>
      </c>
      <c r="D39" s="7">
        <f>ROUND(+'Central Supply'!G34,0)</f>
        <v>2305257</v>
      </c>
      <c r="E39" s="7">
        <f>ROUND(+'Central Supply'!V34,0)</f>
        <v>47661</v>
      </c>
      <c r="F39" s="8">
        <f t="shared" si="0"/>
        <v>48.37</v>
      </c>
      <c r="G39" s="7">
        <f>ROUND(+'Central Supply'!G136,0)</f>
        <v>2326027</v>
      </c>
      <c r="H39" s="7">
        <f>ROUND(+'Central Supply'!V136,0)</f>
        <v>52314</v>
      </c>
      <c r="I39" s="8">
        <f t="shared" si="1"/>
        <v>44.46</v>
      </c>
      <c r="J39" s="8"/>
      <c r="K39" s="9">
        <f t="shared" si="2"/>
        <v>-0.0808</v>
      </c>
    </row>
    <row r="40" spans="2:11" ht="12">
      <c r="B40">
        <f>+'Central Supply'!A35</f>
        <v>85</v>
      </c>
      <c r="C40" t="str">
        <f>+'Central Supply'!B35</f>
        <v>JEFFERSON HEALTHCARE HOSPITAL</v>
      </c>
      <c r="D40" s="7">
        <f>ROUND(+'Central Supply'!G35,0)</f>
        <v>40089</v>
      </c>
      <c r="E40" s="7">
        <f>ROUND(+'Central Supply'!V35,0)</f>
        <v>4378</v>
      </c>
      <c r="F40" s="8">
        <f t="shared" si="0"/>
        <v>9.16</v>
      </c>
      <c r="G40" s="7">
        <f>ROUND(+'Central Supply'!G137,0)</f>
        <v>39198</v>
      </c>
      <c r="H40" s="7">
        <f>ROUND(+'Central Supply'!V137,0)</f>
        <v>4690</v>
      </c>
      <c r="I40" s="8">
        <f t="shared" si="1"/>
        <v>8.36</v>
      </c>
      <c r="J40" s="8"/>
      <c r="K40" s="9">
        <f t="shared" si="2"/>
        <v>-0.0873</v>
      </c>
    </row>
    <row r="41" spans="2:11" ht="12">
      <c r="B41">
        <f>+'Central Supply'!A36</f>
        <v>96</v>
      </c>
      <c r="C41" t="str">
        <f>+'Central Supply'!B36</f>
        <v>SKYLINE HOSPITAL</v>
      </c>
      <c r="D41" s="7">
        <f>ROUND(+'Central Supply'!G36,0)</f>
        <v>0</v>
      </c>
      <c r="E41" s="7">
        <f>ROUND(+'Central Supply'!V36,0)</f>
        <v>1264</v>
      </c>
      <c r="F41" s="8">
        <f t="shared" si="0"/>
      </c>
      <c r="G41" s="7">
        <f>ROUND(+'Central Supply'!G138,0)</f>
        <v>0</v>
      </c>
      <c r="H41" s="7">
        <f>ROUND(+'Central Supply'!V138,0)</f>
        <v>1369</v>
      </c>
      <c r="I41" s="8">
        <f t="shared" si="1"/>
      </c>
      <c r="J41" s="8"/>
      <c r="K41" s="9">
        <f t="shared" si="2"/>
      </c>
    </row>
    <row r="42" spans="2:11" ht="12">
      <c r="B42">
        <f>+'Central Supply'!A37</f>
        <v>102</v>
      </c>
      <c r="C42" t="str">
        <f>+'Central Supply'!B37</f>
        <v>YAKIMA REGIONAL MEDICAL AND CARDIAC CENTER</v>
      </c>
      <c r="D42" s="7">
        <f>ROUND(+'Central Supply'!G37,0)</f>
        <v>298847</v>
      </c>
      <c r="E42" s="7">
        <f>ROUND(+'Central Supply'!V37,0)</f>
        <v>13168</v>
      </c>
      <c r="F42" s="8">
        <f t="shared" si="0"/>
        <v>22.69</v>
      </c>
      <c r="G42" s="7">
        <f>ROUND(+'Central Supply'!G139,0)</f>
        <v>313455</v>
      </c>
      <c r="H42" s="7">
        <f>ROUND(+'Central Supply'!V139,0)</f>
        <v>12871</v>
      </c>
      <c r="I42" s="8">
        <f t="shared" si="1"/>
        <v>24.35</v>
      </c>
      <c r="J42" s="8"/>
      <c r="K42" s="9">
        <f t="shared" si="2"/>
        <v>0.0732</v>
      </c>
    </row>
    <row r="43" spans="2:11" ht="12">
      <c r="B43">
        <f>+'Central Supply'!A38</f>
        <v>104</v>
      </c>
      <c r="C43" t="str">
        <f>+'Central Supply'!B38</f>
        <v>VALLEY GENERAL HOSPITAL</v>
      </c>
      <c r="D43" s="7">
        <f>ROUND(+'Central Supply'!G38,0)</f>
        <v>168799</v>
      </c>
      <c r="E43" s="7">
        <f>ROUND(+'Central Supply'!V38,0)</f>
        <v>5790</v>
      </c>
      <c r="F43" s="8">
        <f t="shared" si="0"/>
        <v>29.15</v>
      </c>
      <c r="G43" s="7">
        <f>ROUND(+'Central Supply'!G140,0)</f>
        <v>160600</v>
      </c>
      <c r="H43" s="7">
        <f>ROUND(+'Central Supply'!V140,0)</f>
        <v>5972</v>
      </c>
      <c r="I43" s="8">
        <f t="shared" si="1"/>
        <v>26.89</v>
      </c>
      <c r="J43" s="8"/>
      <c r="K43" s="9">
        <f t="shared" si="2"/>
        <v>-0.0775</v>
      </c>
    </row>
    <row r="44" spans="2:11" ht="12">
      <c r="B44">
        <f>+'Central Supply'!A39</f>
        <v>106</v>
      </c>
      <c r="C44" t="str">
        <f>+'Central Supply'!B39</f>
        <v>CASCADE VALLEY HOSPITAL</v>
      </c>
      <c r="D44" s="7">
        <f>ROUND(+'Central Supply'!G39,0)</f>
        <v>121543</v>
      </c>
      <c r="E44" s="7">
        <f>ROUND(+'Central Supply'!V39,0)</f>
        <v>4926</v>
      </c>
      <c r="F44" s="8">
        <f t="shared" si="0"/>
        <v>24.67</v>
      </c>
      <c r="G44" s="7">
        <f>ROUND(+'Central Supply'!G141,0)</f>
        <v>154139</v>
      </c>
      <c r="H44" s="7">
        <f>ROUND(+'Central Supply'!V141,0)</f>
        <v>4607</v>
      </c>
      <c r="I44" s="8">
        <f t="shared" si="1"/>
        <v>33.46</v>
      </c>
      <c r="J44" s="8"/>
      <c r="K44" s="9">
        <f t="shared" si="2"/>
        <v>0.3563</v>
      </c>
    </row>
    <row r="45" spans="2:11" ht="12">
      <c r="B45">
        <f>+'Central Supply'!A40</f>
        <v>107</v>
      </c>
      <c r="C45" t="str">
        <f>+'Central Supply'!B40</f>
        <v>NORTH VALLEY HOSPITAL</v>
      </c>
      <c r="D45" s="7">
        <f>ROUND(+'Central Supply'!G40,0)</f>
        <v>24111</v>
      </c>
      <c r="E45" s="7">
        <f>ROUND(+'Central Supply'!V40,0)</f>
        <v>2275</v>
      </c>
      <c r="F45" s="8">
        <f t="shared" si="0"/>
        <v>10.6</v>
      </c>
      <c r="G45" s="7">
        <f>ROUND(+'Central Supply'!G142,0)</f>
        <v>26049</v>
      </c>
      <c r="H45" s="7">
        <f>ROUND(+'Central Supply'!V142,0)</f>
        <v>2016</v>
      </c>
      <c r="I45" s="8">
        <f t="shared" si="1"/>
        <v>12.92</v>
      </c>
      <c r="J45" s="8"/>
      <c r="K45" s="9">
        <f t="shared" si="2"/>
        <v>0.2189</v>
      </c>
    </row>
    <row r="46" spans="2:11" ht="12">
      <c r="B46">
        <f>+'Central Supply'!A41</f>
        <v>108</v>
      </c>
      <c r="C46" t="str">
        <f>+'Central Supply'!B41</f>
        <v>TRI-STATE MEMORIAL HOSPITAL</v>
      </c>
      <c r="D46" s="7">
        <f>ROUND(+'Central Supply'!G41,0)</f>
        <v>0</v>
      </c>
      <c r="E46" s="7">
        <f>ROUND(+'Central Supply'!V41,0)</f>
        <v>5384</v>
      </c>
      <c r="F46" s="8">
        <f t="shared" si="0"/>
      </c>
      <c r="G46" s="7">
        <f>ROUND(+'Central Supply'!G143,0)</f>
        <v>0</v>
      </c>
      <c r="H46" s="7">
        <f>ROUND(+'Central Supply'!V143,0)</f>
        <v>0</v>
      </c>
      <c r="I46" s="8">
        <f t="shared" si="1"/>
      </c>
      <c r="J46" s="8"/>
      <c r="K46" s="9">
        <f t="shared" si="2"/>
      </c>
    </row>
    <row r="47" spans="2:11" ht="12">
      <c r="B47">
        <f>+'Central Supply'!A42</f>
        <v>111</v>
      </c>
      <c r="C47" t="str">
        <f>+'Central Supply'!B42</f>
        <v>EAST ADAMS RURAL HOSPITAL</v>
      </c>
      <c r="D47" s="7">
        <f>ROUND(+'Central Supply'!G42,0)</f>
        <v>6599</v>
      </c>
      <c r="E47" s="7">
        <f>ROUND(+'Central Supply'!V42,0)</f>
        <v>521</v>
      </c>
      <c r="F47" s="8">
        <f t="shared" si="0"/>
        <v>12.67</v>
      </c>
      <c r="G47" s="7">
        <f>ROUND(+'Central Supply'!G144,0)</f>
        <v>2586</v>
      </c>
      <c r="H47" s="7">
        <f>ROUND(+'Central Supply'!V144,0)</f>
        <v>588</v>
      </c>
      <c r="I47" s="8">
        <f t="shared" si="1"/>
        <v>4.4</v>
      </c>
      <c r="J47" s="8"/>
      <c r="K47" s="9">
        <f t="shared" si="2"/>
        <v>-0.6527</v>
      </c>
    </row>
    <row r="48" spans="2:11" ht="12">
      <c r="B48">
        <f>+'Central Supply'!A43</f>
        <v>125</v>
      </c>
      <c r="C48" t="str">
        <f>+'Central Supply'!B43</f>
        <v>OTHELLO COMMUNITY HOSPITAL</v>
      </c>
      <c r="D48" s="7">
        <f>ROUND(+'Central Supply'!G43,0)</f>
        <v>50980</v>
      </c>
      <c r="E48" s="7">
        <f>ROUND(+'Central Supply'!V43,0)</f>
        <v>1899</v>
      </c>
      <c r="F48" s="8">
        <f t="shared" si="0"/>
        <v>26.85</v>
      </c>
      <c r="G48" s="7">
        <f>ROUND(+'Central Supply'!G145,0)</f>
        <v>47797</v>
      </c>
      <c r="H48" s="7">
        <f>ROUND(+'Central Supply'!V145,0)</f>
        <v>1895</v>
      </c>
      <c r="I48" s="8">
        <f t="shared" si="1"/>
        <v>25.22</v>
      </c>
      <c r="J48" s="8"/>
      <c r="K48" s="9">
        <f t="shared" si="2"/>
        <v>-0.0607</v>
      </c>
    </row>
    <row r="49" spans="2:11" ht="12">
      <c r="B49">
        <f>+'Central Supply'!A44</f>
        <v>126</v>
      </c>
      <c r="C49" t="str">
        <f>+'Central Supply'!B44</f>
        <v>HIGHLINE MEDICAL CENTER</v>
      </c>
      <c r="D49" s="7">
        <f>ROUND(+'Central Supply'!G44,0)</f>
        <v>348889</v>
      </c>
      <c r="E49" s="7">
        <f>ROUND(+'Central Supply'!V44,0)</f>
        <v>20908</v>
      </c>
      <c r="F49" s="8">
        <f t="shared" si="0"/>
        <v>16.69</v>
      </c>
      <c r="G49" s="7">
        <f>ROUND(+'Central Supply'!G146,0)</f>
        <v>296370</v>
      </c>
      <c r="H49" s="7">
        <f>ROUND(+'Central Supply'!V146,0)</f>
        <v>21534</v>
      </c>
      <c r="I49" s="8">
        <f t="shared" si="1"/>
        <v>13.76</v>
      </c>
      <c r="J49" s="8"/>
      <c r="K49" s="9">
        <f t="shared" si="2"/>
        <v>-0.1756</v>
      </c>
    </row>
    <row r="50" spans="2:11" ht="12">
      <c r="B50">
        <f>+'Central Supply'!A45</f>
        <v>128</v>
      </c>
      <c r="C50" t="str">
        <f>+'Central Supply'!B45</f>
        <v>UNIVERSITY OF WASHINGTON MEDICAL CENTER</v>
      </c>
      <c r="D50" s="7">
        <f>ROUND(+'Central Supply'!G45,0)</f>
        <v>3397218</v>
      </c>
      <c r="E50" s="7">
        <f>ROUND(+'Central Supply'!V45,0)</f>
        <v>48016</v>
      </c>
      <c r="F50" s="8">
        <f t="shared" si="0"/>
        <v>70.75</v>
      </c>
      <c r="G50" s="7">
        <f>ROUND(+'Central Supply'!G147,0)</f>
        <v>3123600</v>
      </c>
      <c r="H50" s="7">
        <f>ROUND(+'Central Supply'!V147,0)</f>
        <v>48950</v>
      </c>
      <c r="I50" s="8">
        <f t="shared" si="1"/>
        <v>63.81</v>
      </c>
      <c r="J50" s="8"/>
      <c r="K50" s="9">
        <f t="shared" si="2"/>
        <v>-0.0981</v>
      </c>
    </row>
    <row r="51" spans="2:11" ht="12">
      <c r="B51">
        <f>+'Central Supply'!A46</f>
        <v>129</v>
      </c>
      <c r="C51" t="str">
        <f>+'Central Supply'!B46</f>
        <v>QUINCY VALLEY MEDICAL CENTER</v>
      </c>
      <c r="D51" s="7">
        <f>ROUND(+'Central Supply'!G46,0)</f>
        <v>8608</v>
      </c>
      <c r="E51" s="7">
        <f>ROUND(+'Central Supply'!V46,0)</f>
        <v>501</v>
      </c>
      <c r="F51" s="8">
        <f t="shared" si="0"/>
        <v>17.18</v>
      </c>
      <c r="G51" s="7">
        <f>ROUND(+'Central Supply'!G148,0)</f>
        <v>11214</v>
      </c>
      <c r="H51" s="7">
        <f>ROUND(+'Central Supply'!V148,0)</f>
        <v>591</v>
      </c>
      <c r="I51" s="8">
        <f t="shared" si="1"/>
        <v>18.97</v>
      </c>
      <c r="J51" s="8"/>
      <c r="K51" s="9">
        <f t="shared" si="2"/>
        <v>0.1042</v>
      </c>
    </row>
    <row r="52" spans="2:11" ht="12">
      <c r="B52">
        <f>+'Central Supply'!A47</f>
        <v>130</v>
      </c>
      <c r="C52" t="str">
        <f>+'Central Supply'!B47</f>
        <v>NORTHWEST HOSPITAL &amp; MEDICAL CENTER</v>
      </c>
      <c r="D52" s="7">
        <f>ROUND(+'Central Supply'!G47,0)</f>
        <v>648750</v>
      </c>
      <c r="E52" s="7">
        <f>ROUND(+'Central Supply'!V47,0)</f>
        <v>23626</v>
      </c>
      <c r="F52" s="8">
        <f t="shared" si="0"/>
        <v>27.46</v>
      </c>
      <c r="G52" s="7">
        <f>ROUND(+'Central Supply'!G149,0)</f>
        <v>713689</v>
      </c>
      <c r="H52" s="7">
        <f>ROUND(+'Central Supply'!V149,0)</f>
        <v>24107</v>
      </c>
      <c r="I52" s="8">
        <f t="shared" si="1"/>
        <v>29.61</v>
      </c>
      <c r="J52" s="8"/>
      <c r="K52" s="9">
        <f t="shared" si="2"/>
        <v>0.0783</v>
      </c>
    </row>
    <row r="53" spans="2:11" ht="12">
      <c r="B53">
        <f>+'Central Supply'!A48</f>
        <v>131</v>
      </c>
      <c r="C53" t="str">
        <f>+'Central Supply'!B48</f>
        <v>OVERLAKE HOSPITAL MEDICAL CENTER</v>
      </c>
      <c r="D53" s="7">
        <f>ROUND(+'Central Supply'!G48,0)</f>
        <v>1738029</v>
      </c>
      <c r="E53" s="7">
        <f>ROUND(+'Central Supply'!V48,0)</f>
        <v>36964</v>
      </c>
      <c r="F53" s="8">
        <f t="shared" si="0"/>
        <v>47.02</v>
      </c>
      <c r="G53" s="7">
        <f>ROUND(+'Central Supply'!G150,0)</f>
        <v>2170708</v>
      </c>
      <c r="H53" s="7">
        <f>ROUND(+'Central Supply'!V150,0)</f>
        <v>40193</v>
      </c>
      <c r="I53" s="8">
        <f t="shared" si="1"/>
        <v>54.01</v>
      </c>
      <c r="J53" s="8"/>
      <c r="K53" s="9">
        <f t="shared" si="2"/>
        <v>0.1487</v>
      </c>
    </row>
    <row r="54" spans="2:11" ht="12">
      <c r="B54">
        <f>+'Central Supply'!A49</f>
        <v>132</v>
      </c>
      <c r="C54" t="str">
        <f>+'Central Supply'!B49</f>
        <v>SAINT CLARE HOSPITAL</v>
      </c>
      <c r="D54" s="7">
        <f>ROUND(+'Central Supply'!G49,0)</f>
        <v>546177</v>
      </c>
      <c r="E54" s="7">
        <f>ROUND(+'Central Supply'!V49,0)</f>
        <v>11965</v>
      </c>
      <c r="F54" s="8">
        <f t="shared" si="0"/>
        <v>45.65</v>
      </c>
      <c r="G54" s="7">
        <f>ROUND(+'Central Supply'!G151,0)</f>
        <v>600427</v>
      </c>
      <c r="H54" s="7">
        <f>ROUND(+'Central Supply'!V151,0)</f>
        <v>12684</v>
      </c>
      <c r="I54" s="8">
        <f t="shared" si="1"/>
        <v>47.34</v>
      </c>
      <c r="J54" s="8"/>
      <c r="K54" s="9">
        <f t="shared" si="2"/>
        <v>0.037</v>
      </c>
    </row>
    <row r="55" spans="2:11" ht="12">
      <c r="B55">
        <f>+'Central Supply'!A50</f>
        <v>134</v>
      </c>
      <c r="C55" t="str">
        <f>+'Central Supply'!B50</f>
        <v>ISLAND HOSPITAL</v>
      </c>
      <c r="D55" s="7">
        <f>ROUND(+'Central Supply'!G50,0)</f>
        <v>161489</v>
      </c>
      <c r="E55" s="7">
        <f>ROUND(+'Central Supply'!V50,0)</f>
        <v>7752</v>
      </c>
      <c r="F55" s="8">
        <f t="shared" si="0"/>
        <v>20.83</v>
      </c>
      <c r="G55" s="7">
        <f>ROUND(+'Central Supply'!G152,0)</f>
        <v>176326</v>
      </c>
      <c r="H55" s="7">
        <f>ROUND(+'Central Supply'!V152,0)</f>
        <v>8079</v>
      </c>
      <c r="I55" s="8">
        <f t="shared" si="1"/>
        <v>21.83</v>
      </c>
      <c r="J55" s="8"/>
      <c r="K55" s="9">
        <f t="shared" si="2"/>
        <v>0.048</v>
      </c>
    </row>
    <row r="56" spans="2:11" ht="12">
      <c r="B56">
        <f>+'Central Supply'!A51</f>
        <v>137</v>
      </c>
      <c r="C56" t="str">
        <f>+'Central Supply'!B51</f>
        <v>LINCOLN HOSPITAL</v>
      </c>
      <c r="D56" s="7">
        <f>ROUND(+'Central Supply'!G51,0)</f>
        <v>64043</v>
      </c>
      <c r="E56" s="7">
        <f>ROUND(+'Central Supply'!V51,0)</f>
        <v>289</v>
      </c>
      <c r="F56" s="8">
        <f t="shared" si="0"/>
        <v>221.6</v>
      </c>
      <c r="G56" s="7">
        <f>ROUND(+'Central Supply'!G153,0)</f>
        <v>64739</v>
      </c>
      <c r="H56" s="7">
        <f>ROUND(+'Central Supply'!V153,0)</f>
        <v>1252</v>
      </c>
      <c r="I56" s="8">
        <f t="shared" si="1"/>
        <v>51.71</v>
      </c>
      <c r="J56" s="8"/>
      <c r="K56" s="9">
        <f t="shared" si="2"/>
        <v>-0.7667</v>
      </c>
    </row>
    <row r="57" spans="2:11" ht="12">
      <c r="B57">
        <f>+'Central Supply'!A52</f>
        <v>138</v>
      </c>
      <c r="C57" t="str">
        <f>+'Central Supply'!B52</f>
        <v>SWEDISH EDMONDS</v>
      </c>
      <c r="D57" s="7">
        <f>ROUND(+'Central Supply'!G52,0)</f>
        <v>442012</v>
      </c>
      <c r="E57" s="7">
        <f>ROUND(+'Central Supply'!V52,0)</f>
        <v>15861</v>
      </c>
      <c r="F57" s="8">
        <f t="shared" si="0"/>
        <v>27.87</v>
      </c>
      <c r="G57" s="7">
        <f>ROUND(+'Central Supply'!G154,0)</f>
        <v>435282</v>
      </c>
      <c r="H57" s="7">
        <f>ROUND(+'Central Supply'!V154,0)</f>
        <v>15975</v>
      </c>
      <c r="I57" s="8">
        <f t="shared" si="1"/>
        <v>27.25</v>
      </c>
      <c r="J57" s="8"/>
      <c r="K57" s="9">
        <f t="shared" si="2"/>
        <v>-0.0222</v>
      </c>
    </row>
    <row r="58" spans="2:11" ht="12">
      <c r="B58">
        <f>+'Central Supply'!A53</f>
        <v>139</v>
      </c>
      <c r="C58" t="str">
        <f>+'Central Supply'!B53</f>
        <v>PROVIDENCE HOLY FAMILY HOSPITAL</v>
      </c>
      <c r="D58" s="7">
        <f>ROUND(+'Central Supply'!G53,0)</f>
        <v>807899</v>
      </c>
      <c r="E58" s="7">
        <f>ROUND(+'Central Supply'!V53,0)</f>
        <v>21255</v>
      </c>
      <c r="F58" s="8">
        <f t="shared" si="0"/>
        <v>38.01</v>
      </c>
      <c r="G58" s="7">
        <f>ROUND(+'Central Supply'!G155,0)</f>
        <v>875366</v>
      </c>
      <c r="H58" s="7">
        <f>ROUND(+'Central Supply'!V155,0)</f>
        <v>22355</v>
      </c>
      <c r="I58" s="8">
        <f t="shared" si="1"/>
        <v>39.16</v>
      </c>
      <c r="J58" s="8"/>
      <c r="K58" s="9">
        <f t="shared" si="2"/>
        <v>0.0303</v>
      </c>
    </row>
    <row r="59" spans="2:11" ht="12">
      <c r="B59">
        <f>+'Central Supply'!A54</f>
        <v>140</v>
      </c>
      <c r="C59" t="str">
        <f>+'Central Supply'!B54</f>
        <v>KITTITAS VALLEY HOSPITAL</v>
      </c>
      <c r="D59" s="7">
        <f>ROUND(+'Central Supply'!G54,0)</f>
        <v>75024</v>
      </c>
      <c r="E59" s="7">
        <f>ROUND(+'Central Supply'!V54,0)</f>
        <v>4055</v>
      </c>
      <c r="F59" s="8">
        <f t="shared" si="0"/>
        <v>18.5</v>
      </c>
      <c r="G59" s="7">
        <f>ROUND(+'Central Supply'!G156,0)</f>
        <v>80530</v>
      </c>
      <c r="H59" s="7">
        <f>ROUND(+'Central Supply'!V156,0)</f>
        <v>4400</v>
      </c>
      <c r="I59" s="8">
        <f t="shared" si="1"/>
        <v>18.3</v>
      </c>
      <c r="J59" s="8"/>
      <c r="K59" s="9">
        <f t="shared" si="2"/>
        <v>-0.0108</v>
      </c>
    </row>
    <row r="60" spans="2:11" ht="12">
      <c r="B60">
        <f>+'Central Supply'!A55</f>
        <v>141</v>
      </c>
      <c r="C60" t="str">
        <f>+'Central Supply'!B55</f>
        <v>DAYTON GENERAL HOSPITAL</v>
      </c>
      <c r="D60" s="7">
        <f>ROUND(+'Central Supply'!G55,0)</f>
        <v>0</v>
      </c>
      <c r="E60" s="7">
        <f>ROUND(+'Central Supply'!V55,0)</f>
        <v>494</v>
      </c>
      <c r="F60" s="8">
        <f t="shared" si="0"/>
      </c>
      <c r="G60" s="7">
        <f>ROUND(+'Central Supply'!G157,0)</f>
        <v>0</v>
      </c>
      <c r="H60" s="7">
        <f>ROUND(+'Central Supply'!V157,0)</f>
        <v>0</v>
      </c>
      <c r="I60" s="8">
        <f t="shared" si="1"/>
      </c>
      <c r="J60" s="8"/>
      <c r="K60" s="9">
        <f t="shared" si="2"/>
      </c>
    </row>
    <row r="61" spans="2:11" ht="12">
      <c r="B61">
        <f>+'Central Supply'!A56</f>
        <v>142</v>
      </c>
      <c r="C61" t="str">
        <f>+'Central Supply'!B56</f>
        <v>HARRISON MEDICAL CENTER</v>
      </c>
      <c r="D61" s="7">
        <f>ROUND(+'Central Supply'!G56,0)</f>
        <v>600595</v>
      </c>
      <c r="E61" s="7">
        <f>ROUND(+'Central Supply'!V56,0)</f>
        <v>28659</v>
      </c>
      <c r="F61" s="8">
        <f t="shared" si="0"/>
        <v>20.96</v>
      </c>
      <c r="G61" s="7">
        <f>ROUND(+'Central Supply'!G158,0)</f>
        <v>834565</v>
      </c>
      <c r="H61" s="7">
        <f>ROUND(+'Central Supply'!V158,0)</f>
        <v>28694</v>
      </c>
      <c r="I61" s="8">
        <f t="shared" si="1"/>
        <v>29.09</v>
      </c>
      <c r="J61" s="8"/>
      <c r="K61" s="9">
        <f t="shared" si="2"/>
        <v>0.3879</v>
      </c>
    </row>
    <row r="62" spans="2:11" ht="12">
      <c r="B62">
        <f>+'Central Supply'!A57</f>
        <v>145</v>
      </c>
      <c r="C62" t="str">
        <f>+'Central Supply'!B57</f>
        <v>PEACEHEALTH SAINT JOSEPH HOSPITAL</v>
      </c>
      <c r="D62" s="7">
        <f>ROUND(+'Central Supply'!G57,0)</f>
        <v>1188086</v>
      </c>
      <c r="E62" s="7">
        <f>ROUND(+'Central Supply'!V57,0)</f>
        <v>30005</v>
      </c>
      <c r="F62" s="8">
        <f t="shared" si="0"/>
        <v>39.6</v>
      </c>
      <c r="G62" s="7">
        <f>ROUND(+'Central Supply'!G159,0)</f>
        <v>1117009</v>
      </c>
      <c r="H62" s="7">
        <f>ROUND(+'Central Supply'!V159,0)</f>
        <v>32043</v>
      </c>
      <c r="I62" s="8">
        <f t="shared" si="1"/>
        <v>34.86</v>
      </c>
      <c r="J62" s="8"/>
      <c r="K62" s="9">
        <f t="shared" si="2"/>
        <v>-0.1197</v>
      </c>
    </row>
    <row r="63" spans="2:11" ht="12">
      <c r="B63">
        <f>+'Central Supply'!A58</f>
        <v>147</v>
      </c>
      <c r="C63" t="str">
        <f>+'Central Supply'!B58</f>
        <v>MID VALLEY HOSPITAL</v>
      </c>
      <c r="D63" s="7">
        <f>ROUND(+'Central Supply'!G58,0)</f>
        <v>50027</v>
      </c>
      <c r="E63" s="7">
        <f>ROUND(+'Central Supply'!V58,0)</f>
        <v>3063</v>
      </c>
      <c r="F63" s="8">
        <f t="shared" si="0"/>
        <v>16.33</v>
      </c>
      <c r="G63" s="7">
        <f>ROUND(+'Central Supply'!G160,0)</f>
        <v>51790</v>
      </c>
      <c r="H63" s="7">
        <f>ROUND(+'Central Supply'!V160,0)</f>
        <v>3023</v>
      </c>
      <c r="I63" s="8">
        <f t="shared" si="1"/>
        <v>17.13</v>
      </c>
      <c r="J63" s="8"/>
      <c r="K63" s="9">
        <f t="shared" si="2"/>
        <v>0.049</v>
      </c>
    </row>
    <row r="64" spans="2:11" ht="12">
      <c r="B64">
        <f>+'Central Supply'!A59</f>
        <v>148</v>
      </c>
      <c r="C64" t="str">
        <f>+'Central Supply'!B59</f>
        <v>KINDRED HOSPITAL - SEATTLE</v>
      </c>
      <c r="D64" s="7">
        <f>ROUND(+'Central Supply'!G59,0)</f>
        <v>0</v>
      </c>
      <c r="E64" s="7">
        <f>ROUND(+'Central Supply'!V59,0)</f>
        <v>897</v>
      </c>
      <c r="F64" s="8">
        <f t="shared" si="0"/>
      </c>
      <c r="G64" s="7">
        <f>ROUND(+'Central Supply'!G161,0)</f>
        <v>0</v>
      </c>
      <c r="H64" s="7">
        <f>ROUND(+'Central Supply'!V161,0)</f>
        <v>937</v>
      </c>
      <c r="I64" s="8">
        <f t="shared" si="1"/>
      </c>
      <c r="J64" s="8"/>
      <c r="K64" s="9">
        <f t="shared" si="2"/>
      </c>
    </row>
    <row r="65" spans="2:11" ht="12">
      <c r="B65">
        <f>+'Central Supply'!A60</f>
        <v>150</v>
      </c>
      <c r="C65" t="str">
        <f>+'Central Supply'!B60</f>
        <v>COULEE COMMUNITY HOSPITAL</v>
      </c>
      <c r="D65" s="7">
        <f>ROUND(+'Central Supply'!G60,0)</f>
        <v>27545</v>
      </c>
      <c r="E65" s="7">
        <f>ROUND(+'Central Supply'!V60,0)</f>
        <v>1330</v>
      </c>
      <c r="F65" s="8">
        <f t="shared" si="0"/>
        <v>20.71</v>
      </c>
      <c r="G65" s="7">
        <f>ROUND(+'Central Supply'!G162,0)</f>
        <v>27344</v>
      </c>
      <c r="H65" s="7">
        <f>ROUND(+'Central Supply'!V162,0)</f>
        <v>2219</v>
      </c>
      <c r="I65" s="8">
        <f t="shared" si="1"/>
        <v>12.32</v>
      </c>
      <c r="J65" s="8"/>
      <c r="K65" s="9">
        <f t="shared" si="2"/>
        <v>-0.4051</v>
      </c>
    </row>
    <row r="66" spans="2:11" ht="12">
      <c r="B66">
        <f>+'Central Supply'!A61</f>
        <v>152</v>
      </c>
      <c r="C66" t="str">
        <f>+'Central Supply'!B61</f>
        <v>MASON GENERAL HOSPITAL</v>
      </c>
      <c r="D66" s="7">
        <f>ROUND(+'Central Supply'!G61,0)</f>
        <v>0</v>
      </c>
      <c r="E66" s="7">
        <f>ROUND(+'Central Supply'!V61,0)</f>
        <v>4449</v>
      </c>
      <c r="F66" s="8">
        <f t="shared" si="0"/>
      </c>
      <c r="G66" s="7">
        <f>ROUND(+'Central Supply'!G163,0)</f>
        <v>0</v>
      </c>
      <c r="H66" s="7">
        <f>ROUND(+'Central Supply'!V163,0)</f>
        <v>4267</v>
      </c>
      <c r="I66" s="8">
        <f t="shared" si="1"/>
      </c>
      <c r="J66" s="8"/>
      <c r="K66" s="9">
        <f t="shared" si="2"/>
      </c>
    </row>
    <row r="67" spans="2:11" ht="12">
      <c r="B67">
        <f>+'Central Supply'!A62</f>
        <v>153</v>
      </c>
      <c r="C67" t="str">
        <f>+'Central Supply'!B62</f>
        <v>WHITMAN HOSPITAL AND MEDICAL CENTER</v>
      </c>
      <c r="D67" s="7">
        <f>ROUND(+'Central Supply'!G62,0)</f>
        <v>35863</v>
      </c>
      <c r="E67" s="7">
        <f>ROUND(+'Central Supply'!V62,0)</f>
        <v>1717</v>
      </c>
      <c r="F67" s="8">
        <f t="shared" si="0"/>
        <v>20.89</v>
      </c>
      <c r="G67" s="7">
        <f>ROUND(+'Central Supply'!G164,0)</f>
        <v>35078</v>
      </c>
      <c r="H67" s="7">
        <f>ROUND(+'Central Supply'!V164,0)</f>
        <v>1813</v>
      </c>
      <c r="I67" s="8">
        <f t="shared" si="1"/>
        <v>19.35</v>
      </c>
      <c r="J67" s="8"/>
      <c r="K67" s="9">
        <f t="shared" si="2"/>
        <v>-0.0737</v>
      </c>
    </row>
    <row r="68" spans="2:11" ht="12">
      <c r="B68">
        <f>+'Central Supply'!A63</f>
        <v>155</v>
      </c>
      <c r="C68" t="str">
        <f>+'Central Supply'!B63</f>
        <v>VALLEY MEDICAL CENTER</v>
      </c>
      <c r="D68" s="7">
        <f>ROUND(+'Central Supply'!G63,0)</f>
        <v>714851</v>
      </c>
      <c r="E68" s="7">
        <f>ROUND(+'Central Supply'!V63,0)</f>
        <v>34477</v>
      </c>
      <c r="F68" s="8">
        <f t="shared" si="0"/>
        <v>20.73</v>
      </c>
      <c r="G68" s="7">
        <f>ROUND(+'Central Supply'!G165,0)</f>
        <v>678422</v>
      </c>
      <c r="H68" s="7">
        <f>ROUND(+'Central Supply'!V165,0)</f>
        <v>34729</v>
      </c>
      <c r="I68" s="8">
        <f t="shared" si="1"/>
        <v>19.53</v>
      </c>
      <c r="J68" s="8"/>
      <c r="K68" s="9">
        <f t="shared" si="2"/>
        <v>-0.0579</v>
      </c>
    </row>
    <row r="69" spans="2:11" ht="12">
      <c r="B69">
        <f>+'Central Supply'!A64</f>
        <v>156</v>
      </c>
      <c r="C69" t="str">
        <f>+'Central Supply'!B64</f>
        <v>WHIDBEY GENERAL HOSPITAL</v>
      </c>
      <c r="D69" s="7">
        <f>ROUND(+'Central Supply'!G64,0)</f>
        <v>147703</v>
      </c>
      <c r="E69" s="7">
        <f>ROUND(+'Central Supply'!V64,0)</f>
        <v>7230</v>
      </c>
      <c r="F69" s="8">
        <f t="shared" si="0"/>
        <v>20.43</v>
      </c>
      <c r="G69" s="7">
        <f>ROUND(+'Central Supply'!G166,0)</f>
        <v>133800</v>
      </c>
      <c r="H69" s="7">
        <f>ROUND(+'Central Supply'!V166,0)</f>
        <v>6463</v>
      </c>
      <c r="I69" s="8">
        <f t="shared" si="1"/>
        <v>20.7</v>
      </c>
      <c r="J69" s="8"/>
      <c r="K69" s="9">
        <f t="shared" si="2"/>
        <v>0.0132</v>
      </c>
    </row>
    <row r="70" spans="2:11" ht="12">
      <c r="B70">
        <f>+'Central Supply'!A65</f>
        <v>157</v>
      </c>
      <c r="C70" t="str">
        <f>+'Central Supply'!B65</f>
        <v>SAINT LUKES REHABILIATION INSTITUTE</v>
      </c>
      <c r="D70" s="7">
        <f>ROUND(+'Central Supply'!G65,0)</f>
        <v>60982</v>
      </c>
      <c r="E70" s="7">
        <f>ROUND(+'Central Supply'!V65,0)</f>
        <v>2799</v>
      </c>
      <c r="F70" s="8">
        <f t="shared" si="0"/>
        <v>21.79</v>
      </c>
      <c r="G70" s="7">
        <f>ROUND(+'Central Supply'!G167,0)</f>
        <v>61257</v>
      </c>
      <c r="H70" s="7">
        <f>ROUND(+'Central Supply'!V167,0)</f>
        <v>2947</v>
      </c>
      <c r="I70" s="8">
        <f t="shared" si="1"/>
        <v>20.79</v>
      </c>
      <c r="J70" s="8"/>
      <c r="K70" s="9">
        <f t="shared" si="2"/>
        <v>-0.0459</v>
      </c>
    </row>
    <row r="71" spans="2:11" ht="12">
      <c r="B71">
        <f>+'Central Supply'!A66</f>
        <v>158</v>
      </c>
      <c r="C71" t="str">
        <f>+'Central Supply'!B66</f>
        <v>CASCADE MEDICAL CENTER</v>
      </c>
      <c r="D71" s="7">
        <f>ROUND(+'Central Supply'!G66,0)</f>
        <v>19697</v>
      </c>
      <c r="E71" s="7">
        <f>ROUND(+'Central Supply'!V66,0)</f>
        <v>1358</v>
      </c>
      <c r="F71" s="8">
        <f t="shared" si="0"/>
        <v>14.5</v>
      </c>
      <c r="G71" s="7">
        <f>ROUND(+'Central Supply'!G168,0)</f>
        <v>19675</v>
      </c>
      <c r="H71" s="7">
        <f>ROUND(+'Central Supply'!V168,0)</f>
        <v>614</v>
      </c>
      <c r="I71" s="8">
        <f t="shared" si="1"/>
        <v>32.04</v>
      </c>
      <c r="J71" s="8"/>
      <c r="K71" s="9">
        <f t="shared" si="2"/>
        <v>1.2097</v>
      </c>
    </row>
    <row r="72" spans="2:11" ht="12">
      <c r="B72">
        <f>+'Central Supply'!A67</f>
        <v>159</v>
      </c>
      <c r="C72" t="str">
        <f>+'Central Supply'!B67</f>
        <v>PROVIDENCE SAINT PETER HOSPITAL</v>
      </c>
      <c r="D72" s="7">
        <f>ROUND(+'Central Supply'!G67,0)</f>
        <v>1455501</v>
      </c>
      <c r="E72" s="7">
        <f>ROUND(+'Central Supply'!V67,0)</f>
        <v>33572</v>
      </c>
      <c r="F72" s="8">
        <f t="shared" si="0"/>
        <v>43.35</v>
      </c>
      <c r="G72" s="7">
        <f>ROUND(+'Central Supply'!G169,0)</f>
        <v>1670875</v>
      </c>
      <c r="H72" s="7">
        <f>ROUND(+'Central Supply'!V169,0)</f>
        <v>34768</v>
      </c>
      <c r="I72" s="8">
        <f t="shared" si="1"/>
        <v>48.06</v>
      </c>
      <c r="J72" s="8"/>
      <c r="K72" s="9">
        <f t="shared" si="2"/>
        <v>0.1087</v>
      </c>
    </row>
    <row r="73" spans="2:11" ht="12">
      <c r="B73">
        <f>+'Central Supply'!A68</f>
        <v>161</v>
      </c>
      <c r="C73" t="str">
        <f>+'Central Supply'!B68</f>
        <v>KADLEC REGIONAL MEDICAL CENTER</v>
      </c>
      <c r="D73" s="7">
        <f>ROUND(+'Central Supply'!G68,0)</f>
        <v>133545</v>
      </c>
      <c r="E73" s="7">
        <f>ROUND(+'Central Supply'!V68,0)</f>
        <v>27113</v>
      </c>
      <c r="F73" s="8">
        <f t="shared" si="0"/>
        <v>4.93</v>
      </c>
      <c r="G73" s="7">
        <f>ROUND(+'Central Supply'!G170,0)</f>
        <v>10658</v>
      </c>
      <c r="H73" s="7">
        <f>ROUND(+'Central Supply'!V170,0)</f>
        <v>28692</v>
      </c>
      <c r="I73" s="8">
        <f t="shared" si="1"/>
        <v>0.37</v>
      </c>
      <c r="J73" s="8"/>
      <c r="K73" s="9">
        <f t="shared" si="2"/>
        <v>-0.9249</v>
      </c>
    </row>
    <row r="74" spans="2:11" ht="12">
      <c r="B74">
        <f>+'Central Supply'!A69</f>
        <v>162</v>
      </c>
      <c r="C74" t="str">
        <f>+'Central Supply'!B69</f>
        <v>PROVIDENCE SACRED HEART MEDICAL CENTER</v>
      </c>
      <c r="D74" s="7">
        <f>ROUND(+'Central Supply'!G69,0)</f>
        <v>3291573</v>
      </c>
      <c r="E74" s="7">
        <f>ROUND(+'Central Supply'!V69,0)</f>
        <v>59724</v>
      </c>
      <c r="F74" s="8">
        <f t="shared" si="0"/>
        <v>55.11</v>
      </c>
      <c r="G74" s="7">
        <f>ROUND(+'Central Supply'!G171,0)</f>
        <v>2767291</v>
      </c>
      <c r="H74" s="7">
        <f>ROUND(+'Central Supply'!V171,0)</f>
        <v>64334</v>
      </c>
      <c r="I74" s="8">
        <f t="shared" si="1"/>
        <v>43.01</v>
      </c>
      <c r="J74" s="8"/>
      <c r="K74" s="9">
        <f t="shared" si="2"/>
        <v>-0.2196</v>
      </c>
    </row>
    <row r="75" spans="2:11" ht="12">
      <c r="B75">
        <f>+'Central Supply'!A70</f>
        <v>164</v>
      </c>
      <c r="C75" t="str">
        <f>+'Central Supply'!B70</f>
        <v>EVERGREEN HOSPITAL MEDICAL CENTER</v>
      </c>
      <c r="D75" s="7">
        <f>ROUND(+'Central Supply'!G70,0)</f>
        <v>754927</v>
      </c>
      <c r="E75" s="7">
        <f>ROUND(+'Central Supply'!V70,0)</f>
        <v>31048</v>
      </c>
      <c r="F75" s="8">
        <f aca="true" t="shared" si="3" ref="F75:F106">IF(D75=0,"",IF(E75=0,"",ROUND(D75/E75,2)))</f>
        <v>24.31</v>
      </c>
      <c r="G75" s="7">
        <f>ROUND(+'Central Supply'!G172,0)</f>
        <v>833942</v>
      </c>
      <c r="H75" s="7">
        <f>ROUND(+'Central Supply'!V172,0)</f>
        <v>31549</v>
      </c>
      <c r="I75" s="8">
        <f aca="true" t="shared" si="4" ref="I75:I106">IF(G75=0,"",IF(H75=0,"",ROUND(G75/H75,2)))</f>
        <v>26.43</v>
      </c>
      <c r="J75" s="8"/>
      <c r="K75" s="9">
        <f aca="true" t="shared" si="5" ref="K75:K106">IF(D75=0,"",IF(E75=0,"",IF(G75=0,"",IF(H75=0,"",ROUND(I75/F75-1,4)))))</f>
        <v>0.0872</v>
      </c>
    </row>
    <row r="76" spans="2:11" ht="12">
      <c r="B76">
        <f>+'Central Supply'!A71</f>
        <v>165</v>
      </c>
      <c r="C76" t="str">
        <f>+'Central Supply'!B71</f>
        <v>LAKE CHELAN COMMUNITY HOSPITAL</v>
      </c>
      <c r="D76" s="7">
        <f>ROUND(+'Central Supply'!G71,0)</f>
        <v>170656</v>
      </c>
      <c r="E76" s="7">
        <f>ROUND(+'Central Supply'!V71,0)</f>
        <v>1459</v>
      </c>
      <c r="F76" s="8">
        <f t="shared" si="3"/>
        <v>116.97</v>
      </c>
      <c r="G76" s="7">
        <f>ROUND(+'Central Supply'!G173,0)</f>
        <v>155139</v>
      </c>
      <c r="H76" s="7">
        <f>ROUND(+'Central Supply'!V173,0)</f>
        <v>1701</v>
      </c>
      <c r="I76" s="8">
        <f t="shared" si="4"/>
        <v>91.2</v>
      </c>
      <c r="J76" s="8"/>
      <c r="K76" s="9">
        <f t="shared" si="5"/>
        <v>-0.2203</v>
      </c>
    </row>
    <row r="77" spans="2:11" ht="12">
      <c r="B77">
        <f>+'Central Supply'!A72</f>
        <v>167</v>
      </c>
      <c r="C77" t="str">
        <f>+'Central Supply'!B72</f>
        <v>FERRY COUNTY MEMORIAL HOSPITAL</v>
      </c>
      <c r="D77" s="7">
        <f>ROUND(+'Central Supply'!G72,0)</f>
        <v>59973</v>
      </c>
      <c r="E77" s="7">
        <f>ROUND(+'Central Supply'!V72,0)</f>
        <v>560</v>
      </c>
      <c r="F77" s="8">
        <f t="shared" si="3"/>
        <v>107.09</v>
      </c>
      <c r="G77" s="7">
        <f>ROUND(+'Central Supply'!G174,0)</f>
        <v>62112</v>
      </c>
      <c r="H77" s="7">
        <f>ROUND(+'Central Supply'!V174,0)</f>
        <v>595</v>
      </c>
      <c r="I77" s="8">
        <f t="shared" si="4"/>
        <v>104.39</v>
      </c>
      <c r="J77" s="8"/>
      <c r="K77" s="9">
        <f t="shared" si="5"/>
        <v>-0.0252</v>
      </c>
    </row>
    <row r="78" spans="2:11" ht="12">
      <c r="B78">
        <f>+'Central Supply'!A73</f>
        <v>168</v>
      </c>
      <c r="C78" t="str">
        <f>+'Central Supply'!B73</f>
        <v>CENTRAL WASHINGTON HOSPITAL</v>
      </c>
      <c r="D78" s="7">
        <f>ROUND(+'Central Supply'!G73,0)</f>
        <v>572715</v>
      </c>
      <c r="E78" s="7">
        <f>ROUND(+'Central Supply'!V73,0)</f>
        <v>18831</v>
      </c>
      <c r="F78" s="8">
        <f t="shared" si="3"/>
        <v>30.41</v>
      </c>
      <c r="G78" s="7">
        <f>ROUND(+'Central Supply'!G175,0)</f>
        <v>601154</v>
      </c>
      <c r="H78" s="7">
        <f>ROUND(+'Central Supply'!V175,0)</f>
        <v>17915</v>
      </c>
      <c r="I78" s="8">
        <f t="shared" si="4"/>
        <v>33.56</v>
      </c>
      <c r="J78" s="8"/>
      <c r="K78" s="9">
        <f t="shared" si="5"/>
        <v>0.1036</v>
      </c>
    </row>
    <row r="79" spans="2:11" ht="12">
      <c r="B79">
        <f>+'Central Supply'!A74</f>
        <v>169</v>
      </c>
      <c r="C79" t="str">
        <f>+'Central Supply'!B74</f>
        <v>GROUP HEALTH EASTSIDE</v>
      </c>
      <c r="D79" s="7">
        <f>ROUND(+'Central Supply'!G74,0)</f>
        <v>0</v>
      </c>
      <c r="E79" s="7">
        <f>ROUND(+'Central Supply'!V74,0)</f>
        <v>1590</v>
      </c>
      <c r="F79" s="8">
        <f t="shared" si="3"/>
      </c>
      <c r="G79" s="7">
        <f>ROUND(+'Central Supply'!G176,0)</f>
        <v>0</v>
      </c>
      <c r="H79" s="7">
        <f>ROUND(+'Central Supply'!V176,0)</f>
        <v>0</v>
      </c>
      <c r="I79" s="8">
        <f t="shared" si="4"/>
      </c>
      <c r="J79" s="8"/>
      <c r="K79" s="9">
        <f t="shared" si="5"/>
      </c>
    </row>
    <row r="80" spans="2:11" ht="12">
      <c r="B80">
        <f>+'Central Supply'!A75</f>
        <v>170</v>
      </c>
      <c r="C80" t="str">
        <f>+'Central Supply'!B75</f>
        <v>SOUTHWEST WASHINGTON MEDICAL CENTER</v>
      </c>
      <c r="D80" s="7">
        <f>ROUND(+'Central Supply'!G75,0)</f>
        <v>1231096</v>
      </c>
      <c r="E80" s="7">
        <f>ROUND(+'Central Supply'!V75,0)</f>
        <v>44834</v>
      </c>
      <c r="F80" s="8">
        <f t="shared" si="3"/>
        <v>27.46</v>
      </c>
      <c r="G80" s="7">
        <f>ROUND(+'Central Supply'!G177,0)</f>
        <v>1272650</v>
      </c>
      <c r="H80" s="7">
        <f>ROUND(+'Central Supply'!V177,0)</f>
        <v>49418</v>
      </c>
      <c r="I80" s="8">
        <f t="shared" si="4"/>
        <v>25.75</v>
      </c>
      <c r="J80" s="8"/>
      <c r="K80" s="9">
        <f t="shared" si="5"/>
        <v>-0.0623</v>
      </c>
    </row>
    <row r="81" spans="2:11" ht="12">
      <c r="B81">
        <f>+'Central Supply'!A76</f>
        <v>172</v>
      </c>
      <c r="C81" t="str">
        <f>+'Central Supply'!B76</f>
        <v>PULLMAN REGIONAL HOSPITAL</v>
      </c>
      <c r="D81" s="7">
        <f>ROUND(+'Central Supply'!G76,0)</f>
        <v>0</v>
      </c>
      <c r="E81" s="7">
        <f>ROUND(+'Central Supply'!V76,0)</f>
        <v>3616</v>
      </c>
      <c r="F81" s="8">
        <f t="shared" si="3"/>
      </c>
      <c r="G81" s="7">
        <f>ROUND(+'Central Supply'!G178,0)</f>
        <v>0</v>
      </c>
      <c r="H81" s="7">
        <f>ROUND(+'Central Supply'!V178,0)</f>
        <v>3480</v>
      </c>
      <c r="I81" s="8">
        <f t="shared" si="4"/>
      </c>
      <c r="J81" s="8"/>
      <c r="K81" s="9">
        <f t="shared" si="5"/>
      </c>
    </row>
    <row r="82" spans="2:11" ht="12">
      <c r="B82">
        <f>+'Central Supply'!A77</f>
        <v>173</v>
      </c>
      <c r="C82" t="str">
        <f>+'Central Supply'!B77</f>
        <v>MORTON GENERAL HOSPITAL</v>
      </c>
      <c r="D82" s="7">
        <f>ROUND(+'Central Supply'!G77,0)</f>
        <v>21795</v>
      </c>
      <c r="E82" s="7">
        <f>ROUND(+'Central Supply'!V77,0)</f>
        <v>1442</v>
      </c>
      <c r="F82" s="8">
        <f t="shared" si="3"/>
        <v>15.11</v>
      </c>
      <c r="G82" s="7">
        <f>ROUND(+'Central Supply'!G179,0)</f>
        <v>27093</v>
      </c>
      <c r="H82" s="7">
        <f>ROUND(+'Central Supply'!V179,0)</f>
        <v>1566</v>
      </c>
      <c r="I82" s="8">
        <f t="shared" si="4"/>
        <v>17.3</v>
      </c>
      <c r="J82" s="8"/>
      <c r="K82" s="9">
        <f t="shared" si="5"/>
        <v>0.1449</v>
      </c>
    </row>
    <row r="83" spans="2:11" ht="12">
      <c r="B83">
        <f>+'Central Supply'!A78</f>
        <v>175</v>
      </c>
      <c r="C83" t="str">
        <f>+'Central Supply'!B78</f>
        <v>MARY BRIDGE CHILDRENS HEALTH CENTER</v>
      </c>
      <c r="D83" s="7">
        <f>ROUND(+'Central Supply'!G78,0)</f>
        <v>0</v>
      </c>
      <c r="E83" s="7">
        <f>ROUND(+'Central Supply'!V78,0)</f>
        <v>9049</v>
      </c>
      <c r="F83" s="8">
        <f t="shared" si="3"/>
      </c>
      <c r="G83" s="7">
        <f>ROUND(+'Central Supply'!G180,0)</f>
        <v>0</v>
      </c>
      <c r="H83" s="7">
        <f>ROUND(+'Central Supply'!V180,0)</f>
        <v>8663</v>
      </c>
      <c r="I83" s="8">
        <f t="shared" si="4"/>
      </c>
      <c r="J83" s="8"/>
      <c r="K83" s="9">
        <f t="shared" si="5"/>
      </c>
    </row>
    <row r="84" spans="2:11" ht="12">
      <c r="B84">
        <f>+'Central Supply'!A79</f>
        <v>176</v>
      </c>
      <c r="C84" t="str">
        <f>+'Central Supply'!B79</f>
        <v>TACOMA GENERAL ALLENMORE HOSPITAL</v>
      </c>
      <c r="D84" s="7">
        <f>ROUND(+'Central Supply'!G79,0)</f>
        <v>1808707</v>
      </c>
      <c r="E84" s="7">
        <f>ROUND(+'Central Supply'!V79,0)</f>
        <v>44461</v>
      </c>
      <c r="F84" s="8">
        <f t="shared" si="3"/>
        <v>40.68</v>
      </c>
      <c r="G84" s="7">
        <f>ROUND(+'Central Supply'!G181,0)</f>
        <v>2142389</v>
      </c>
      <c r="H84" s="7">
        <f>ROUND(+'Central Supply'!V181,0)</f>
        <v>43169</v>
      </c>
      <c r="I84" s="8">
        <f t="shared" si="4"/>
        <v>49.63</v>
      </c>
      <c r="J84" s="8"/>
      <c r="K84" s="9">
        <f t="shared" si="5"/>
        <v>0.22</v>
      </c>
    </row>
    <row r="85" spans="2:11" ht="12">
      <c r="B85">
        <f>+'Central Supply'!A80</f>
        <v>178</v>
      </c>
      <c r="C85" t="str">
        <f>+'Central Supply'!B80</f>
        <v>DEER PARK HOSPITAL</v>
      </c>
      <c r="D85" s="7">
        <f>ROUND(+'Central Supply'!G80,0)</f>
        <v>0</v>
      </c>
      <c r="E85" s="7">
        <f>ROUND(+'Central Supply'!V80,0)</f>
        <v>77</v>
      </c>
      <c r="F85" s="8">
        <f t="shared" si="3"/>
      </c>
      <c r="G85" s="7">
        <f>ROUND(+'Central Supply'!G182,0)</f>
        <v>0</v>
      </c>
      <c r="H85" s="7">
        <f>ROUND(+'Central Supply'!V182,0)</f>
        <v>0</v>
      </c>
      <c r="I85" s="8">
        <f t="shared" si="4"/>
      </c>
      <c r="J85" s="8"/>
      <c r="K85" s="9">
        <f t="shared" si="5"/>
      </c>
    </row>
    <row r="86" spans="2:11" ht="12">
      <c r="B86">
        <f>+'Central Supply'!A81</f>
        <v>180</v>
      </c>
      <c r="C86" t="str">
        <f>+'Central Supply'!B81</f>
        <v>VALLEY HOSPITAL AND MEDICAL CENTER</v>
      </c>
      <c r="D86" s="7">
        <f>ROUND(+'Central Supply'!G81,0)</f>
        <v>109019</v>
      </c>
      <c r="E86" s="7">
        <f>ROUND(+'Central Supply'!V81,0)</f>
        <v>6682</v>
      </c>
      <c r="F86" s="8">
        <f t="shared" si="3"/>
        <v>16.32</v>
      </c>
      <c r="G86" s="7">
        <f>ROUND(+'Central Supply'!G183,0)</f>
        <v>102342</v>
      </c>
      <c r="H86" s="7">
        <f>ROUND(+'Central Supply'!V183,0)</f>
        <v>9834</v>
      </c>
      <c r="I86" s="8">
        <f t="shared" si="4"/>
        <v>10.41</v>
      </c>
      <c r="J86" s="8"/>
      <c r="K86" s="9">
        <f t="shared" si="5"/>
        <v>-0.3621</v>
      </c>
    </row>
    <row r="87" spans="2:11" ht="12">
      <c r="B87">
        <f>+'Central Supply'!A82</f>
        <v>183</v>
      </c>
      <c r="C87" t="str">
        <f>+'Central Supply'!B82</f>
        <v>AUBURN REGIONAL MEDICAL CENTER</v>
      </c>
      <c r="D87" s="7">
        <f>ROUND(+'Central Supply'!G82,0)</f>
        <v>272744</v>
      </c>
      <c r="E87" s="7">
        <f>ROUND(+'Central Supply'!V82,0)</f>
        <v>13816</v>
      </c>
      <c r="F87" s="8">
        <f t="shared" si="3"/>
        <v>19.74</v>
      </c>
      <c r="G87" s="7">
        <f>ROUND(+'Central Supply'!G184,0)</f>
        <v>279136</v>
      </c>
      <c r="H87" s="7">
        <f>ROUND(+'Central Supply'!V184,0)</f>
        <v>12971</v>
      </c>
      <c r="I87" s="8">
        <f t="shared" si="4"/>
        <v>21.52</v>
      </c>
      <c r="J87" s="8"/>
      <c r="K87" s="9">
        <f t="shared" si="5"/>
        <v>0.0902</v>
      </c>
    </row>
    <row r="88" spans="2:11" ht="12">
      <c r="B88">
        <f>+'Central Supply'!A83</f>
        <v>186</v>
      </c>
      <c r="C88" t="str">
        <f>+'Central Supply'!B83</f>
        <v>MARK REED HOSPITAL</v>
      </c>
      <c r="D88" s="7">
        <f>ROUND(+'Central Supply'!G83,0)</f>
        <v>9756</v>
      </c>
      <c r="E88" s="7">
        <f>ROUND(+'Central Supply'!V83,0)</f>
        <v>1135</v>
      </c>
      <c r="F88" s="8">
        <f t="shared" si="3"/>
        <v>8.6</v>
      </c>
      <c r="G88" s="7">
        <f>ROUND(+'Central Supply'!G185,0)</f>
        <v>357</v>
      </c>
      <c r="H88" s="7">
        <f>ROUND(+'Central Supply'!V185,0)</f>
        <v>669</v>
      </c>
      <c r="I88" s="8">
        <f t="shared" si="4"/>
        <v>0.53</v>
      </c>
      <c r="J88" s="8"/>
      <c r="K88" s="9">
        <f t="shared" si="5"/>
        <v>-0.9384</v>
      </c>
    </row>
    <row r="89" spans="2:11" ht="12">
      <c r="B89">
        <f>+'Central Supply'!A84</f>
        <v>191</v>
      </c>
      <c r="C89" t="str">
        <f>+'Central Supply'!B84</f>
        <v>PROVIDENCE CENTRALIA HOSPITAL</v>
      </c>
      <c r="D89" s="7">
        <f>ROUND(+'Central Supply'!G84,0)</f>
        <v>374174</v>
      </c>
      <c r="E89" s="7">
        <f>ROUND(+'Central Supply'!V84,0)</f>
        <v>11160</v>
      </c>
      <c r="F89" s="8">
        <f t="shared" si="3"/>
        <v>33.53</v>
      </c>
      <c r="G89" s="7">
        <f>ROUND(+'Central Supply'!G186,0)</f>
        <v>470551</v>
      </c>
      <c r="H89" s="7">
        <f>ROUND(+'Central Supply'!V186,0)</f>
        <v>10112</v>
      </c>
      <c r="I89" s="8">
        <f t="shared" si="4"/>
        <v>46.53</v>
      </c>
      <c r="J89" s="8"/>
      <c r="K89" s="9">
        <f t="shared" si="5"/>
        <v>0.3877</v>
      </c>
    </row>
    <row r="90" spans="2:11" ht="12">
      <c r="B90">
        <f>+'Central Supply'!A85</f>
        <v>193</v>
      </c>
      <c r="C90" t="str">
        <f>+'Central Supply'!B85</f>
        <v>PROVIDENCE MOUNT CARMEL HOSPITAL</v>
      </c>
      <c r="D90" s="7">
        <f>ROUND(+'Central Supply'!G85,0)</f>
        <v>46961</v>
      </c>
      <c r="E90" s="7">
        <f>ROUND(+'Central Supply'!V85,0)</f>
        <v>3267</v>
      </c>
      <c r="F90" s="8">
        <f t="shared" si="3"/>
        <v>14.37</v>
      </c>
      <c r="G90" s="7">
        <f>ROUND(+'Central Supply'!G187,0)</f>
        <v>170492</v>
      </c>
      <c r="H90" s="7">
        <f>ROUND(+'Central Supply'!V187,0)</f>
        <v>3245</v>
      </c>
      <c r="I90" s="8">
        <f t="shared" si="4"/>
        <v>52.54</v>
      </c>
      <c r="J90" s="8"/>
      <c r="K90" s="9">
        <f t="shared" si="5"/>
        <v>2.6562</v>
      </c>
    </row>
    <row r="91" spans="2:11" ht="12">
      <c r="B91">
        <f>+'Central Supply'!A86</f>
        <v>194</v>
      </c>
      <c r="C91" t="str">
        <f>+'Central Supply'!B86</f>
        <v>PROVIDENCE SAINT JOSEPHS HOSPITAL</v>
      </c>
      <c r="D91" s="7">
        <f>ROUND(+'Central Supply'!G86,0)</f>
        <v>60739</v>
      </c>
      <c r="E91" s="7">
        <f>ROUND(+'Central Supply'!V86,0)</f>
        <v>1530</v>
      </c>
      <c r="F91" s="8">
        <f t="shared" si="3"/>
        <v>39.7</v>
      </c>
      <c r="G91" s="7">
        <f>ROUND(+'Central Supply'!G188,0)</f>
        <v>153400</v>
      </c>
      <c r="H91" s="7">
        <f>ROUND(+'Central Supply'!V188,0)</f>
        <v>1130</v>
      </c>
      <c r="I91" s="8">
        <f t="shared" si="4"/>
        <v>135.75</v>
      </c>
      <c r="J91" s="8"/>
      <c r="K91" s="9">
        <f t="shared" si="5"/>
        <v>2.4194</v>
      </c>
    </row>
    <row r="92" spans="2:11" ht="12">
      <c r="B92">
        <f>+'Central Supply'!A87</f>
        <v>195</v>
      </c>
      <c r="C92" t="str">
        <f>+'Central Supply'!B87</f>
        <v>SNOQUALMIE VALLEY HOSPITAL</v>
      </c>
      <c r="D92" s="7">
        <f>ROUND(+'Central Supply'!G87,0)</f>
        <v>105082</v>
      </c>
      <c r="E92" s="7">
        <f>ROUND(+'Central Supply'!V87,0)</f>
        <v>1252</v>
      </c>
      <c r="F92" s="8">
        <f t="shared" si="3"/>
        <v>83.93</v>
      </c>
      <c r="G92" s="7">
        <f>ROUND(+'Central Supply'!G189,0)</f>
        <v>78991</v>
      </c>
      <c r="H92" s="7">
        <f>ROUND(+'Central Supply'!V189,0)</f>
        <v>505</v>
      </c>
      <c r="I92" s="8">
        <f t="shared" si="4"/>
        <v>156.42</v>
      </c>
      <c r="J92" s="8"/>
      <c r="K92" s="9">
        <f t="shared" si="5"/>
        <v>0.8637</v>
      </c>
    </row>
    <row r="93" spans="2:11" ht="12">
      <c r="B93">
        <f>+'Central Supply'!A88</f>
        <v>197</v>
      </c>
      <c r="C93" t="str">
        <f>+'Central Supply'!B88</f>
        <v>CAPITAL MEDICAL CENTER</v>
      </c>
      <c r="D93" s="7">
        <f>ROUND(+'Central Supply'!G88,0)</f>
        <v>269718</v>
      </c>
      <c r="E93" s="7">
        <f>ROUND(+'Central Supply'!V88,0)</f>
        <v>7450</v>
      </c>
      <c r="F93" s="8">
        <f t="shared" si="3"/>
        <v>36.2</v>
      </c>
      <c r="G93" s="7">
        <f>ROUND(+'Central Supply'!G190,0)</f>
        <v>213408</v>
      </c>
      <c r="H93" s="7">
        <f>ROUND(+'Central Supply'!V190,0)</f>
        <v>8572</v>
      </c>
      <c r="I93" s="8">
        <f t="shared" si="4"/>
        <v>24.9</v>
      </c>
      <c r="J93" s="8"/>
      <c r="K93" s="9">
        <f t="shared" si="5"/>
        <v>-0.3122</v>
      </c>
    </row>
    <row r="94" spans="2:11" ht="12">
      <c r="B94">
        <f>+'Central Supply'!A89</f>
        <v>198</v>
      </c>
      <c r="C94" t="str">
        <f>+'Central Supply'!B89</f>
        <v>SUNNYSIDE COMMUNITY HOSPITAL</v>
      </c>
      <c r="D94" s="7">
        <f>ROUND(+'Central Supply'!G89,0)</f>
        <v>52402</v>
      </c>
      <c r="E94" s="7">
        <f>ROUND(+'Central Supply'!V89,0)</f>
        <v>3954</v>
      </c>
      <c r="F94" s="8">
        <f t="shared" si="3"/>
        <v>13.25</v>
      </c>
      <c r="G94" s="7">
        <f>ROUND(+'Central Supply'!G191,0)</f>
        <v>55376</v>
      </c>
      <c r="H94" s="7">
        <f>ROUND(+'Central Supply'!V191,0)</f>
        <v>4341</v>
      </c>
      <c r="I94" s="8">
        <f t="shared" si="4"/>
        <v>12.76</v>
      </c>
      <c r="J94" s="8"/>
      <c r="K94" s="9">
        <f t="shared" si="5"/>
        <v>-0.037</v>
      </c>
    </row>
    <row r="95" spans="2:11" ht="12">
      <c r="B95">
        <f>+'Central Supply'!A90</f>
        <v>199</v>
      </c>
      <c r="C95" t="str">
        <f>+'Central Supply'!B90</f>
        <v>TOPPENISH COMMUNITY HOSPITAL</v>
      </c>
      <c r="D95" s="7">
        <f>ROUND(+'Central Supply'!G90,0)</f>
        <v>32081</v>
      </c>
      <c r="E95" s="7">
        <f>ROUND(+'Central Supply'!V90,0)</f>
        <v>3331</v>
      </c>
      <c r="F95" s="8">
        <f t="shared" si="3"/>
        <v>9.63</v>
      </c>
      <c r="G95" s="7">
        <f>ROUND(+'Central Supply'!G192,0)</f>
        <v>36365</v>
      </c>
      <c r="H95" s="7">
        <f>ROUND(+'Central Supply'!V192,0)</f>
        <v>3487</v>
      </c>
      <c r="I95" s="8">
        <f t="shared" si="4"/>
        <v>10.43</v>
      </c>
      <c r="J95" s="8"/>
      <c r="K95" s="9">
        <f t="shared" si="5"/>
        <v>0.0831</v>
      </c>
    </row>
    <row r="96" spans="2:11" ht="12">
      <c r="B96">
        <f>+'Central Supply'!A91</f>
        <v>201</v>
      </c>
      <c r="C96" t="str">
        <f>+'Central Supply'!B91</f>
        <v>SAINT FRANCIS COMMUNITY HOSPITAL</v>
      </c>
      <c r="D96" s="7">
        <f>ROUND(+'Central Supply'!G91,0)</f>
        <v>478160</v>
      </c>
      <c r="E96" s="7">
        <f>ROUND(+'Central Supply'!V91,0)</f>
        <v>15555</v>
      </c>
      <c r="F96" s="8">
        <f t="shared" si="3"/>
        <v>30.74</v>
      </c>
      <c r="G96" s="7">
        <f>ROUND(+'Central Supply'!G193,0)</f>
        <v>509591</v>
      </c>
      <c r="H96" s="7">
        <f>ROUND(+'Central Supply'!V193,0)</f>
        <v>16257</v>
      </c>
      <c r="I96" s="8">
        <f t="shared" si="4"/>
        <v>31.35</v>
      </c>
      <c r="J96" s="8"/>
      <c r="K96" s="9">
        <f t="shared" si="5"/>
        <v>0.0198</v>
      </c>
    </row>
    <row r="97" spans="2:11" ht="12">
      <c r="B97">
        <f>+'Central Supply'!A92</f>
        <v>202</v>
      </c>
      <c r="C97" t="str">
        <f>+'Central Supply'!B92</f>
        <v>REGIONAL HOSP. FOR RESP. &amp; COMPLEX CARE</v>
      </c>
      <c r="D97" s="7">
        <f>ROUND(+'Central Supply'!G92,0)</f>
        <v>0</v>
      </c>
      <c r="E97" s="7">
        <f>ROUND(+'Central Supply'!V92,0)</f>
        <v>776</v>
      </c>
      <c r="F97" s="8">
        <f t="shared" si="3"/>
      </c>
      <c r="G97" s="7">
        <f>ROUND(+'Central Supply'!G194,0)</f>
        <v>0</v>
      </c>
      <c r="H97" s="7">
        <f>ROUND(+'Central Supply'!V194,0)</f>
        <v>897</v>
      </c>
      <c r="I97" s="8">
        <f t="shared" si="4"/>
      </c>
      <c r="J97" s="8"/>
      <c r="K97" s="9">
        <f t="shared" si="5"/>
      </c>
    </row>
    <row r="98" spans="2:11" ht="12">
      <c r="B98">
        <f>+'Central Supply'!A93</f>
        <v>204</v>
      </c>
      <c r="C98" t="str">
        <f>+'Central Supply'!B93</f>
        <v>SEATTLE CANCER CARE ALLIANCE</v>
      </c>
      <c r="D98" s="7">
        <f>ROUND(+'Central Supply'!G93,0)</f>
        <v>0</v>
      </c>
      <c r="E98" s="7">
        <f>ROUND(+'Central Supply'!V93,0)</f>
        <v>12695</v>
      </c>
      <c r="F98" s="8">
        <f t="shared" si="3"/>
      </c>
      <c r="G98" s="7">
        <f>ROUND(+'Central Supply'!G195,0)</f>
        <v>0</v>
      </c>
      <c r="H98" s="7">
        <f>ROUND(+'Central Supply'!V195,0)</f>
        <v>12672</v>
      </c>
      <c r="I98" s="8">
        <f t="shared" si="4"/>
      </c>
      <c r="J98" s="8"/>
      <c r="K98" s="9">
        <f t="shared" si="5"/>
      </c>
    </row>
    <row r="99" spans="2:11" ht="12">
      <c r="B99">
        <f>+'Central Supply'!A94</f>
        <v>205</v>
      </c>
      <c r="C99" t="str">
        <f>+'Central Supply'!B94</f>
        <v>WENATCHEE VALLEY MEDICAL CENTER</v>
      </c>
      <c r="D99" s="7">
        <f>ROUND(+'Central Supply'!G94,0)</f>
        <v>147599</v>
      </c>
      <c r="E99" s="7">
        <f>ROUND(+'Central Supply'!V94,0)</f>
        <v>7232</v>
      </c>
      <c r="F99" s="8">
        <f t="shared" si="3"/>
        <v>20.41</v>
      </c>
      <c r="G99" s="7">
        <f>ROUND(+'Central Supply'!G196,0)</f>
        <v>156175</v>
      </c>
      <c r="H99" s="7">
        <f>ROUND(+'Central Supply'!V196,0)</f>
        <v>9260</v>
      </c>
      <c r="I99" s="8">
        <f t="shared" si="4"/>
        <v>16.87</v>
      </c>
      <c r="J99" s="8"/>
      <c r="K99" s="9">
        <f t="shared" si="5"/>
        <v>-0.1734</v>
      </c>
    </row>
    <row r="100" spans="2:11" ht="12">
      <c r="B100">
        <f>+'Central Supply'!A95</f>
        <v>206</v>
      </c>
      <c r="C100" t="str">
        <f>+'Central Supply'!B95</f>
        <v>UNITED GENERAL HOSPITAL</v>
      </c>
      <c r="D100" s="7">
        <f>ROUND(+'Central Supply'!G95,0)</f>
        <v>0</v>
      </c>
      <c r="E100" s="7">
        <f>ROUND(+'Central Supply'!V95,0)</f>
        <v>4763</v>
      </c>
      <c r="F100" s="8">
        <f t="shared" si="3"/>
      </c>
      <c r="G100" s="7">
        <f>ROUND(+'Central Supply'!G197,0)</f>
        <v>0</v>
      </c>
      <c r="H100" s="7">
        <f>ROUND(+'Central Supply'!V197,0)</f>
        <v>5095</v>
      </c>
      <c r="I100" s="8">
        <f t="shared" si="4"/>
      </c>
      <c r="J100" s="8"/>
      <c r="K100" s="9">
        <f t="shared" si="5"/>
      </c>
    </row>
    <row r="101" spans="2:11" ht="12">
      <c r="B101">
        <f>+'Central Supply'!A96</f>
        <v>207</v>
      </c>
      <c r="C101" t="str">
        <f>+'Central Supply'!B96</f>
        <v>SKAGIT VALLEY HOSPITAL</v>
      </c>
      <c r="D101" s="7">
        <f>ROUND(+'Central Supply'!G96,0)</f>
        <v>756147</v>
      </c>
      <c r="E101" s="7">
        <f>ROUND(+'Central Supply'!V96,0)</f>
        <v>16033</v>
      </c>
      <c r="F101" s="8">
        <f t="shared" si="3"/>
        <v>47.16</v>
      </c>
      <c r="G101" s="7">
        <f>ROUND(+'Central Supply'!G198,0)</f>
        <v>670301</v>
      </c>
      <c r="H101" s="7">
        <f>ROUND(+'Central Supply'!V198,0)</f>
        <v>15909</v>
      </c>
      <c r="I101" s="8">
        <f t="shared" si="4"/>
        <v>42.13</v>
      </c>
      <c r="J101" s="8"/>
      <c r="K101" s="9">
        <f t="shared" si="5"/>
        <v>-0.1067</v>
      </c>
    </row>
    <row r="102" spans="2:11" ht="12">
      <c r="B102">
        <f>+'Central Supply'!A97</f>
        <v>208</v>
      </c>
      <c r="C102" t="str">
        <f>+'Central Supply'!B97</f>
        <v>LEGACY SALMON CREEK HOSPITAL</v>
      </c>
      <c r="D102" s="7">
        <f>ROUND(+'Central Supply'!G97,0)</f>
        <v>712662</v>
      </c>
      <c r="E102" s="7">
        <f>ROUND(+'Central Supply'!V97,0)</f>
        <v>13830</v>
      </c>
      <c r="F102" s="8">
        <f t="shared" si="3"/>
        <v>51.53</v>
      </c>
      <c r="G102" s="7">
        <f>ROUND(+'Central Supply'!G199,0)</f>
        <v>736686</v>
      </c>
      <c r="H102" s="7">
        <f>ROUND(+'Central Supply'!V199,0)</f>
        <v>15387</v>
      </c>
      <c r="I102" s="8">
        <f t="shared" si="4"/>
        <v>47.88</v>
      </c>
      <c r="J102" s="8"/>
      <c r="K102" s="9">
        <f t="shared" si="5"/>
        <v>-0.0708</v>
      </c>
    </row>
    <row r="103" spans="2:11" ht="12">
      <c r="B103">
        <f>+'Central Supply'!A98</f>
        <v>209</v>
      </c>
      <c r="C103" t="str">
        <f>+'Central Supply'!B98</f>
        <v>SAINT ANTHONY HOSPITAL</v>
      </c>
      <c r="D103" s="7">
        <f>ROUND(+'Central Supply'!G98,0)</f>
        <v>0</v>
      </c>
      <c r="E103" s="7">
        <f>ROUND(+'Central Supply'!V98,0)</f>
        <v>0</v>
      </c>
      <c r="F103" s="8">
        <f t="shared" si="3"/>
      </c>
      <c r="G103" s="7">
        <f>ROUND(+'Central Supply'!G200,0)</f>
        <v>300022</v>
      </c>
      <c r="H103" s="7">
        <f>ROUND(+'Central Supply'!V200,0)</f>
        <v>1638</v>
      </c>
      <c r="I103" s="8">
        <f t="shared" si="4"/>
        <v>183.16</v>
      </c>
      <c r="J103" s="8"/>
      <c r="K103" s="9">
        <f t="shared" si="5"/>
      </c>
    </row>
    <row r="104" spans="2:11" ht="12">
      <c r="B104">
        <f>+'Central Supply'!A99</f>
        <v>904</v>
      </c>
      <c r="C104" t="str">
        <f>+'Central Supply'!B99</f>
        <v>BHC FAIRFAX HOSPITAL</v>
      </c>
      <c r="D104" s="7">
        <f>ROUND(+'Central Supply'!G99,0)</f>
        <v>0</v>
      </c>
      <c r="E104" s="7">
        <f>ROUND(+'Central Supply'!V99,0)</f>
        <v>2105</v>
      </c>
      <c r="F104" s="8">
        <f t="shared" si="3"/>
      </c>
      <c r="G104" s="7">
        <f>ROUND(+'Central Supply'!G201,0)</f>
        <v>0</v>
      </c>
      <c r="H104" s="7">
        <f>ROUND(+'Central Supply'!V201,0)</f>
        <v>2056</v>
      </c>
      <c r="I104" s="8">
        <f t="shared" si="4"/>
      </c>
      <c r="J104" s="8"/>
      <c r="K104" s="9">
        <f t="shared" si="5"/>
      </c>
    </row>
    <row r="105" spans="2:11" ht="12">
      <c r="B105">
        <f>+'Central Supply'!A100</f>
        <v>915</v>
      </c>
      <c r="C105" t="str">
        <f>+'Central Supply'!B100</f>
        <v>LOURDES COUNSELING CENTER</v>
      </c>
      <c r="D105" s="7">
        <f>ROUND(+'Central Supply'!G100,0)</f>
        <v>0</v>
      </c>
      <c r="E105" s="7">
        <f>ROUND(+'Central Supply'!V100,0)</f>
        <v>981</v>
      </c>
      <c r="F105" s="8">
        <f t="shared" si="3"/>
      </c>
      <c r="G105" s="7">
        <f>ROUND(+'Central Supply'!G202,0)</f>
        <v>0</v>
      </c>
      <c r="H105" s="7">
        <f>ROUND(+'Central Supply'!V202,0)</f>
        <v>926</v>
      </c>
      <c r="I105" s="8">
        <f t="shared" si="4"/>
      </c>
      <c r="J105" s="8"/>
      <c r="K105" s="9">
        <f t="shared" si="5"/>
      </c>
    </row>
    <row r="106" spans="2:11" ht="12">
      <c r="B106">
        <f>+'Central Supply'!A101</f>
        <v>919</v>
      </c>
      <c r="C106" t="str">
        <f>+'Central Supply'!B101</f>
        <v>NAVOS</v>
      </c>
      <c r="D106" s="7">
        <f>ROUND(+'Central Supply'!G101,0)</f>
        <v>0</v>
      </c>
      <c r="E106" s="7">
        <f>ROUND(+'Central Supply'!V101,0)</f>
        <v>567</v>
      </c>
      <c r="F106" s="8">
        <f t="shared" si="3"/>
      </c>
      <c r="G106" s="7">
        <f>ROUND(+'Central Supply'!G203,0)</f>
        <v>0</v>
      </c>
      <c r="H106" s="7">
        <f>ROUND(+'Central Supply'!V203,0)</f>
        <v>547</v>
      </c>
      <c r="I106" s="8">
        <f t="shared" si="4"/>
      </c>
      <c r="J106" s="8"/>
      <c r="K106" s="9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125" style="0" bestFit="1" customWidth="1"/>
    <col min="5" max="6" width="6.875" style="0" bestFit="1" customWidth="1"/>
    <col min="7" max="7" width="10.125" style="0" bestFit="1" customWidth="1"/>
    <col min="8" max="9" width="6.875" style="0" bestFit="1" customWidth="1"/>
    <col min="10" max="10" width="2.625" style="0" customWidth="1"/>
    <col min="11" max="11" width="9.125" style="0" bestFit="1" customWidth="1"/>
  </cols>
  <sheetData>
    <row r="1" spans="1:10" ht="12">
      <c r="A1" s="5" t="s">
        <v>10</v>
      </c>
      <c r="B1" s="5"/>
      <c r="C1" s="5"/>
      <c r="D1" s="5"/>
      <c r="E1" s="5"/>
      <c r="F1" s="3"/>
      <c r="G1" s="5"/>
      <c r="H1" s="5"/>
      <c r="I1" s="5"/>
      <c r="J1" s="5"/>
    </row>
    <row r="2" spans="6:11" ht="12">
      <c r="F2" s="1"/>
      <c r="K2" s="2" t="s">
        <v>38</v>
      </c>
    </row>
    <row r="3" spans="4:11" ht="12">
      <c r="D3" s="6"/>
      <c r="F3" s="1"/>
      <c r="K3">
        <v>190</v>
      </c>
    </row>
    <row r="4" spans="1:10" ht="1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0" ht="12">
      <c r="A5" s="3" t="s">
        <v>34</v>
      </c>
      <c r="B5" s="5"/>
      <c r="C5" s="5"/>
      <c r="D5" s="5"/>
      <c r="E5" s="3"/>
      <c r="F5" s="5"/>
      <c r="G5" s="5"/>
      <c r="H5" s="5"/>
      <c r="I5" s="5"/>
      <c r="J5" s="5"/>
    </row>
    <row r="7" spans="5:9" ht="12">
      <c r="E7" s="19">
        <f>ROUND(+'Central Supply'!D5,0)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11</v>
      </c>
      <c r="F8" s="2" t="s">
        <v>2</v>
      </c>
      <c r="G8" s="1" t="s">
        <v>11</v>
      </c>
      <c r="I8" s="2" t="s">
        <v>2</v>
      </c>
      <c r="J8" s="2"/>
      <c r="K8" s="2" t="s">
        <v>72</v>
      </c>
    </row>
    <row r="9" spans="1:11" ht="12">
      <c r="A9" s="2"/>
      <c r="B9" s="2" t="s">
        <v>47</v>
      </c>
      <c r="C9" s="2" t="s">
        <v>48</v>
      </c>
      <c r="D9" s="1" t="s">
        <v>12</v>
      </c>
      <c r="E9" s="1" t="s">
        <v>4</v>
      </c>
      <c r="F9" s="1" t="s">
        <v>4</v>
      </c>
      <c r="G9" s="1" t="s">
        <v>12</v>
      </c>
      <c r="H9" s="1" t="s">
        <v>4</v>
      </c>
      <c r="I9" s="1" t="s">
        <v>4</v>
      </c>
      <c r="J9" s="1"/>
      <c r="K9" s="2" t="s">
        <v>73</v>
      </c>
    </row>
    <row r="10" spans="2:11" ht="12">
      <c r="B10">
        <f>+'Central Supply'!A5</f>
        <v>1</v>
      </c>
      <c r="C10" t="str">
        <f>+'Central Supply'!B5</f>
        <v>SWEDISH HEALTH SERVICES</v>
      </c>
      <c r="D10" s="7">
        <f>ROUND(+'Central Supply'!H5,0)</f>
        <v>1028174</v>
      </c>
      <c r="E10" s="7">
        <f>ROUND(+'Central Supply'!V5,0)</f>
        <v>64206</v>
      </c>
      <c r="F10" s="8">
        <f>IF(D10=0,"",IF(E10=0,"",ROUND(D10/E10,2)))</f>
        <v>16.01</v>
      </c>
      <c r="G10" s="7">
        <f>ROUND(+'Central Supply'!H107,0)</f>
        <v>1296056</v>
      </c>
      <c r="H10" s="7">
        <f>ROUND(+'Central Supply'!V107,0)</f>
        <v>65434</v>
      </c>
      <c r="I10" s="8">
        <f>IF(G10=0,"",IF(H10=0,"",ROUND(G10/H10,2)))</f>
        <v>19.81</v>
      </c>
      <c r="J10" s="8"/>
      <c r="K10" s="9">
        <f>IF(D10=0,"",IF(E10=0,"",IF(G10=0,"",IF(H10=0,"",ROUND(I10/F10-1,4)))))</f>
        <v>0.2374</v>
      </c>
    </row>
    <row r="11" spans="2:11" ht="12">
      <c r="B11">
        <f>+'Central Supply'!A6</f>
        <v>3</v>
      </c>
      <c r="C11" t="str">
        <f>+'Central Supply'!B6</f>
        <v>SWEDISH MEDICAL CENTER CHERRY HILL</v>
      </c>
      <c r="D11" s="7">
        <f>ROUND(+'Central Supply'!H6,0)</f>
        <v>196099</v>
      </c>
      <c r="E11" s="7">
        <f>ROUND(+'Central Supply'!V6,0)</f>
        <v>25431</v>
      </c>
      <c r="F11" s="8">
        <f aca="true" t="shared" si="0" ref="F11:F74">IF(D11=0,"",IF(E11=0,"",ROUND(D11/E11,2)))</f>
        <v>7.71</v>
      </c>
      <c r="G11" s="7">
        <f>ROUND(+'Central Supply'!H108,0)</f>
        <v>232883</v>
      </c>
      <c r="H11" s="7">
        <f>ROUND(+'Central Supply'!V108,0)</f>
        <v>27098</v>
      </c>
      <c r="I11" s="8">
        <f aca="true" t="shared" si="1" ref="I11:I74">IF(G11=0,"",IF(H11=0,"",ROUND(G11/H11,2)))</f>
        <v>8.59</v>
      </c>
      <c r="J11" s="8"/>
      <c r="K11" s="9">
        <f aca="true" t="shared" si="2" ref="K11:K74">IF(D11=0,"",IF(E11=0,"",IF(G11=0,"",IF(H11=0,"",ROUND(I11/F11-1,4)))))</f>
        <v>0.1141</v>
      </c>
    </row>
    <row r="12" spans="2:11" ht="12">
      <c r="B12">
        <f>+'Central Supply'!A7</f>
        <v>8</v>
      </c>
      <c r="C12" t="str">
        <f>+'Central Supply'!B7</f>
        <v>KLICKITAT VALLEY HOSPITAL</v>
      </c>
      <c r="D12" s="7">
        <f>ROUND(+'Central Supply'!H7,0)</f>
        <v>0</v>
      </c>
      <c r="E12" s="7">
        <f>ROUND(+'Central Supply'!V7,0)</f>
        <v>1629</v>
      </c>
      <c r="F12" s="8">
        <f t="shared" si="0"/>
      </c>
      <c r="G12" s="7">
        <f>ROUND(+'Central Supply'!H109,0)</f>
        <v>0</v>
      </c>
      <c r="H12" s="7">
        <f>ROUND(+'Central Supply'!V109,0)</f>
        <v>1645</v>
      </c>
      <c r="I12" s="8">
        <f t="shared" si="1"/>
      </c>
      <c r="J12" s="8"/>
      <c r="K12" s="9">
        <f t="shared" si="2"/>
      </c>
    </row>
    <row r="13" spans="2:11" ht="12">
      <c r="B13">
        <f>+'Central Supply'!A8</f>
        <v>10</v>
      </c>
      <c r="C13" t="str">
        <f>+'Central Supply'!B8</f>
        <v>VIRGINIA MASON MEDICAL CENTER</v>
      </c>
      <c r="D13" s="7">
        <f>ROUND(+'Central Supply'!H8,0)</f>
        <v>702996</v>
      </c>
      <c r="E13" s="7">
        <f>ROUND(+'Central Supply'!V8,0)</f>
        <v>76904</v>
      </c>
      <c r="F13" s="8">
        <f t="shared" si="0"/>
        <v>9.14</v>
      </c>
      <c r="G13" s="7">
        <f>ROUND(+'Central Supply'!H110,0)</f>
        <v>895517</v>
      </c>
      <c r="H13" s="7">
        <f>ROUND(+'Central Supply'!V110,0)</f>
        <v>79237</v>
      </c>
      <c r="I13" s="8">
        <f t="shared" si="1"/>
        <v>11.3</v>
      </c>
      <c r="J13" s="8"/>
      <c r="K13" s="9">
        <f t="shared" si="2"/>
        <v>0.2363</v>
      </c>
    </row>
    <row r="14" spans="2:11" ht="12">
      <c r="B14">
        <f>+'Central Supply'!A9</f>
        <v>14</v>
      </c>
      <c r="C14" t="str">
        <f>+'Central Supply'!B9</f>
        <v>SEATTLE CHILDRENS HOSPITAL</v>
      </c>
      <c r="D14" s="7">
        <f>ROUND(+'Central Supply'!H9,0)</f>
        <v>578920</v>
      </c>
      <c r="E14" s="7">
        <f>ROUND(+'Central Supply'!V9,0)</f>
        <v>26512</v>
      </c>
      <c r="F14" s="8">
        <f t="shared" si="0"/>
        <v>21.84</v>
      </c>
      <c r="G14" s="7">
        <f>ROUND(+'Central Supply'!H111,0)</f>
        <v>640406</v>
      </c>
      <c r="H14" s="7">
        <f>ROUND(+'Central Supply'!V111,0)</f>
        <v>28361</v>
      </c>
      <c r="I14" s="8">
        <f t="shared" si="1"/>
        <v>22.58</v>
      </c>
      <c r="J14" s="8"/>
      <c r="K14" s="9">
        <f t="shared" si="2"/>
        <v>0.0339</v>
      </c>
    </row>
    <row r="15" spans="2:11" ht="12">
      <c r="B15">
        <f>+'Central Supply'!A10</f>
        <v>20</v>
      </c>
      <c r="C15" t="str">
        <f>+'Central Supply'!B10</f>
        <v>GROUP HEALTH CENTRAL</v>
      </c>
      <c r="D15" s="7">
        <f>ROUND(+'Central Supply'!H10,0)</f>
        <v>0</v>
      </c>
      <c r="E15" s="7">
        <f>ROUND(+'Central Supply'!V10,0)</f>
        <v>1208</v>
      </c>
      <c r="F15" s="8">
        <f t="shared" si="0"/>
      </c>
      <c r="G15" s="7">
        <f>ROUND(+'Central Supply'!H112,0)</f>
        <v>0</v>
      </c>
      <c r="H15" s="7">
        <f>ROUND(+'Central Supply'!V112,0)</f>
        <v>1122</v>
      </c>
      <c r="I15" s="8">
        <f t="shared" si="1"/>
      </c>
      <c r="J15" s="8"/>
      <c r="K15" s="9">
        <f t="shared" si="2"/>
      </c>
    </row>
    <row r="16" spans="2:11" ht="12">
      <c r="B16">
        <f>+'Central Supply'!A11</f>
        <v>21</v>
      </c>
      <c r="C16" t="str">
        <f>+'Central Supply'!B11</f>
        <v>NEWPORT COMMUNITY HOSPITAL</v>
      </c>
      <c r="D16" s="7">
        <f>ROUND(+'Central Supply'!H11,0)</f>
        <v>23028</v>
      </c>
      <c r="E16" s="7">
        <f>ROUND(+'Central Supply'!V11,0)</f>
        <v>2926</v>
      </c>
      <c r="F16" s="8">
        <f t="shared" si="0"/>
        <v>7.87</v>
      </c>
      <c r="G16" s="7">
        <f>ROUND(+'Central Supply'!H113,0)</f>
        <v>0</v>
      </c>
      <c r="H16" s="7">
        <f>ROUND(+'Central Supply'!V113,0)</f>
        <v>2664</v>
      </c>
      <c r="I16" s="8">
        <f t="shared" si="1"/>
      </c>
      <c r="J16" s="8"/>
      <c r="K16" s="9">
        <f t="shared" si="2"/>
      </c>
    </row>
    <row r="17" spans="2:11" ht="12">
      <c r="B17">
        <f>+'Central Supply'!A12</f>
        <v>22</v>
      </c>
      <c r="C17" t="str">
        <f>+'Central Supply'!B12</f>
        <v>LOURDES MEDICAL CENTER</v>
      </c>
      <c r="D17" s="7">
        <f>ROUND(+'Central Supply'!H12,0)</f>
        <v>35714</v>
      </c>
      <c r="E17" s="7">
        <f>ROUND(+'Central Supply'!V12,0)</f>
        <v>4975</v>
      </c>
      <c r="F17" s="8">
        <f t="shared" si="0"/>
        <v>7.18</v>
      </c>
      <c r="G17" s="7">
        <f>ROUND(+'Central Supply'!H114,0)</f>
        <v>37924</v>
      </c>
      <c r="H17" s="7">
        <f>ROUND(+'Central Supply'!V114,0)</f>
        <v>4807</v>
      </c>
      <c r="I17" s="8">
        <f t="shared" si="1"/>
        <v>7.89</v>
      </c>
      <c r="J17" s="8"/>
      <c r="K17" s="9">
        <f t="shared" si="2"/>
        <v>0.0989</v>
      </c>
    </row>
    <row r="18" spans="2:11" ht="12">
      <c r="B18">
        <f>+'Central Supply'!A13</f>
        <v>23</v>
      </c>
      <c r="C18" t="str">
        <f>+'Central Supply'!B13</f>
        <v>OKANOGAN-DOUGLAS DISTRICT HOSPITAL</v>
      </c>
      <c r="D18" s="7">
        <f>ROUND(+'Central Supply'!H13,0)</f>
        <v>11001</v>
      </c>
      <c r="E18" s="7">
        <f>ROUND(+'Central Supply'!V13,0)</f>
        <v>1506</v>
      </c>
      <c r="F18" s="8">
        <f t="shared" si="0"/>
        <v>7.3</v>
      </c>
      <c r="G18" s="7">
        <f>ROUND(+'Central Supply'!H115,0)</f>
        <v>11332</v>
      </c>
      <c r="H18" s="7">
        <f>ROUND(+'Central Supply'!V115,0)</f>
        <v>1454</v>
      </c>
      <c r="I18" s="8">
        <f t="shared" si="1"/>
        <v>7.79</v>
      </c>
      <c r="J18" s="8"/>
      <c r="K18" s="9">
        <f t="shared" si="2"/>
        <v>0.0671</v>
      </c>
    </row>
    <row r="19" spans="2:11" ht="12">
      <c r="B19">
        <f>+'Central Supply'!A14</f>
        <v>26</v>
      </c>
      <c r="C19" t="str">
        <f>+'Central Supply'!B14</f>
        <v>PEACEHEALTH SAINT JOHN MEDICAL CENTER</v>
      </c>
      <c r="D19" s="7">
        <f>ROUND(+'Central Supply'!H14,0)</f>
        <v>220571</v>
      </c>
      <c r="E19" s="7">
        <f>ROUND(+'Central Supply'!V14,0)</f>
        <v>23290</v>
      </c>
      <c r="F19" s="8">
        <f t="shared" si="0"/>
        <v>9.47</v>
      </c>
      <c r="G19" s="7">
        <f>ROUND(+'Central Supply'!H116,0)</f>
        <v>243902</v>
      </c>
      <c r="H19" s="7">
        <f>ROUND(+'Central Supply'!V116,0)</f>
        <v>24570</v>
      </c>
      <c r="I19" s="8">
        <f t="shared" si="1"/>
        <v>9.93</v>
      </c>
      <c r="J19" s="8"/>
      <c r="K19" s="9">
        <f t="shared" si="2"/>
        <v>0.0486</v>
      </c>
    </row>
    <row r="20" spans="2:11" ht="12">
      <c r="B20">
        <f>+'Central Supply'!A15</f>
        <v>29</v>
      </c>
      <c r="C20" t="str">
        <f>+'Central Supply'!B15</f>
        <v>HARBORVIEW MEDICAL CENTER</v>
      </c>
      <c r="D20" s="7">
        <f>ROUND(+'Central Supply'!H15,0)</f>
        <v>809745</v>
      </c>
      <c r="E20" s="7">
        <f>ROUND(+'Central Supply'!V15,0)</f>
        <v>43532</v>
      </c>
      <c r="F20" s="8">
        <f t="shared" si="0"/>
        <v>18.6</v>
      </c>
      <c r="G20" s="7">
        <f>ROUND(+'Central Supply'!H117,0)</f>
        <v>889148</v>
      </c>
      <c r="H20" s="7">
        <f>ROUND(+'Central Supply'!V117,0)</f>
        <v>43020</v>
      </c>
      <c r="I20" s="8">
        <f t="shared" si="1"/>
        <v>20.67</v>
      </c>
      <c r="J20" s="8"/>
      <c r="K20" s="9">
        <f t="shared" si="2"/>
        <v>0.1113</v>
      </c>
    </row>
    <row r="21" spans="2:11" ht="12">
      <c r="B21">
        <f>+'Central Supply'!A16</f>
        <v>32</v>
      </c>
      <c r="C21" t="str">
        <f>+'Central Supply'!B16</f>
        <v>SAINT JOSEPH MEDICAL CENTER</v>
      </c>
      <c r="D21" s="7">
        <f>ROUND(+'Central Supply'!H16,0)</f>
        <v>704374</v>
      </c>
      <c r="E21" s="7">
        <f>ROUND(+'Central Supply'!V16,0)</f>
        <v>46717</v>
      </c>
      <c r="F21" s="8">
        <f t="shared" si="0"/>
        <v>15.08</v>
      </c>
      <c r="G21" s="7">
        <f>ROUND(+'Central Supply'!H118,0)</f>
        <v>789324</v>
      </c>
      <c r="H21" s="7">
        <f>ROUND(+'Central Supply'!V118,0)</f>
        <v>43072</v>
      </c>
      <c r="I21" s="8">
        <f t="shared" si="1"/>
        <v>18.33</v>
      </c>
      <c r="J21" s="8"/>
      <c r="K21" s="9">
        <f t="shared" si="2"/>
        <v>0.2155</v>
      </c>
    </row>
    <row r="22" spans="2:11" ht="12">
      <c r="B22">
        <f>+'Central Supply'!A17</f>
        <v>35</v>
      </c>
      <c r="C22" t="str">
        <f>+'Central Supply'!B17</f>
        <v>ENUMCLAW REGIONAL HOSPITAL</v>
      </c>
      <c r="D22" s="7">
        <f>ROUND(+'Central Supply'!H17,0)</f>
        <v>16578</v>
      </c>
      <c r="E22" s="7">
        <f>ROUND(+'Central Supply'!V17,0)</f>
        <v>3584</v>
      </c>
      <c r="F22" s="8">
        <f t="shared" si="0"/>
        <v>4.63</v>
      </c>
      <c r="G22" s="7">
        <f>ROUND(+'Central Supply'!H119,0)</f>
        <v>13022</v>
      </c>
      <c r="H22" s="7">
        <f>ROUND(+'Central Supply'!V119,0)</f>
        <v>3826</v>
      </c>
      <c r="I22" s="8">
        <f t="shared" si="1"/>
        <v>3.4</v>
      </c>
      <c r="J22" s="8"/>
      <c r="K22" s="9">
        <f t="shared" si="2"/>
        <v>-0.2657</v>
      </c>
    </row>
    <row r="23" spans="2:11" ht="12">
      <c r="B23">
        <f>+'Central Supply'!A18</f>
        <v>37</v>
      </c>
      <c r="C23" t="str">
        <f>+'Central Supply'!B18</f>
        <v>DEACONESS MEDICAL CENTER</v>
      </c>
      <c r="D23" s="7">
        <f>ROUND(+'Central Supply'!H18,0)</f>
        <v>139987</v>
      </c>
      <c r="E23" s="7">
        <f>ROUND(+'Central Supply'!V18,0)</f>
        <v>18891</v>
      </c>
      <c r="F23" s="8">
        <f t="shared" si="0"/>
        <v>7.41</v>
      </c>
      <c r="G23" s="7">
        <f>ROUND(+'Central Supply'!H120,0)</f>
        <v>278341</v>
      </c>
      <c r="H23" s="7">
        <f>ROUND(+'Central Supply'!V120,0)</f>
        <v>24058</v>
      </c>
      <c r="I23" s="8">
        <f t="shared" si="1"/>
        <v>11.57</v>
      </c>
      <c r="J23" s="8"/>
      <c r="K23" s="9">
        <f t="shared" si="2"/>
        <v>0.5614</v>
      </c>
    </row>
    <row r="24" spans="2:11" ht="12">
      <c r="B24">
        <f>+'Central Supply'!A19</f>
        <v>38</v>
      </c>
      <c r="C24" t="str">
        <f>+'Central Supply'!B19</f>
        <v>OLYMPIC MEDICAL CENTER</v>
      </c>
      <c r="D24" s="7">
        <f>ROUND(+'Central Supply'!H19,0)</f>
        <v>107234</v>
      </c>
      <c r="E24" s="7">
        <f>ROUND(+'Central Supply'!V19,0)</f>
        <v>13147</v>
      </c>
      <c r="F24" s="8">
        <f t="shared" si="0"/>
        <v>8.16</v>
      </c>
      <c r="G24" s="7">
        <f>ROUND(+'Central Supply'!H121,0)</f>
        <v>110101</v>
      </c>
      <c r="H24" s="7">
        <f>ROUND(+'Central Supply'!V121,0)</f>
        <v>13521</v>
      </c>
      <c r="I24" s="8">
        <f t="shared" si="1"/>
        <v>8.14</v>
      </c>
      <c r="J24" s="8"/>
      <c r="K24" s="9">
        <f t="shared" si="2"/>
        <v>-0.0025</v>
      </c>
    </row>
    <row r="25" spans="2:11" ht="12">
      <c r="B25">
        <f>+'Central Supply'!A20</f>
        <v>39</v>
      </c>
      <c r="C25" t="str">
        <f>+'Central Supply'!B20</f>
        <v>KENNEWICK GENERAL HOSPITAL</v>
      </c>
      <c r="D25" s="7">
        <f>ROUND(+'Central Supply'!H20,0)</f>
        <v>42711</v>
      </c>
      <c r="E25" s="7">
        <f>ROUND(+'Central Supply'!V20,0)</f>
        <v>11240</v>
      </c>
      <c r="F25" s="8">
        <f t="shared" si="0"/>
        <v>3.8</v>
      </c>
      <c r="G25" s="7">
        <f>ROUND(+'Central Supply'!H122,0)</f>
        <v>31452</v>
      </c>
      <c r="H25" s="7">
        <f>ROUND(+'Central Supply'!V122,0)</f>
        <v>11618</v>
      </c>
      <c r="I25" s="8">
        <f t="shared" si="1"/>
        <v>2.71</v>
      </c>
      <c r="J25" s="8"/>
      <c r="K25" s="9">
        <f t="shared" si="2"/>
        <v>-0.2868</v>
      </c>
    </row>
    <row r="26" spans="2:11" ht="12">
      <c r="B26">
        <f>+'Central Supply'!A21</f>
        <v>43</v>
      </c>
      <c r="C26" t="str">
        <f>+'Central Supply'!B21</f>
        <v>WALLA WALLA GENERAL HOSPITAL</v>
      </c>
      <c r="D26" s="7">
        <f>ROUND(+'Central Supply'!H21,0)</f>
        <v>30730</v>
      </c>
      <c r="E26" s="7">
        <f>ROUND(+'Central Supply'!V21,0)</f>
        <v>3984</v>
      </c>
      <c r="F26" s="8">
        <f t="shared" si="0"/>
        <v>7.71</v>
      </c>
      <c r="G26" s="7">
        <f>ROUND(+'Central Supply'!H123,0)</f>
        <v>40302</v>
      </c>
      <c r="H26" s="7">
        <f>ROUND(+'Central Supply'!V123,0)</f>
        <v>4221</v>
      </c>
      <c r="I26" s="8">
        <f t="shared" si="1"/>
        <v>9.55</v>
      </c>
      <c r="J26" s="8"/>
      <c r="K26" s="9">
        <f t="shared" si="2"/>
        <v>0.2387</v>
      </c>
    </row>
    <row r="27" spans="2:11" ht="12">
      <c r="B27">
        <f>+'Central Supply'!A22</f>
        <v>45</v>
      </c>
      <c r="C27" t="str">
        <f>+'Central Supply'!B22</f>
        <v>COLUMBIA BASIN HOSPITAL</v>
      </c>
      <c r="D27" s="7">
        <f>ROUND(+'Central Supply'!H22,0)</f>
        <v>7464</v>
      </c>
      <c r="E27" s="7">
        <f>ROUND(+'Central Supply'!V22,0)</f>
        <v>1214</v>
      </c>
      <c r="F27" s="8">
        <f t="shared" si="0"/>
        <v>6.15</v>
      </c>
      <c r="G27" s="7">
        <f>ROUND(+'Central Supply'!H124,0)</f>
        <v>7629</v>
      </c>
      <c r="H27" s="7">
        <f>ROUND(+'Central Supply'!V124,0)</f>
        <v>1212</v>
      </c>
      <c r="I27" s="8">
        <f t="shared" si="1"/>
        <v>6.29</v>
      </c>
      <c r="J27" s="8"/>
      <c r="K27" s="9">
        <f t="shared" si="2"/>
        <v>0.0228</v>
      </c>
    </row>
    <row r="28" spans="2:11" ht="12">
      <c r="B28">
        <f>+'Central Supply'!A23</f>
        <v>46</v>
      </c>
      <c r="C28" t="str">
        <f>+'Central Supply'!B23</f>
        <v>PROSSER MEMORIAL HOSPITAL</v>
      </c>
      <c r="D28" s="7">
        <f>ROUND(+'Central Supply'!H23,0)</f>
        <v>0</v>
      </c>
      <c r="E28" s="7">
        <f>ROUND(+'Central Supply'!V23,0)</f>
        <v>2419</v>
      </c>
      <c r="F28" s="8">
        <f t="shared" si="0"/>
      </c>
      <c r="G28" s="7">
        <f>ROUND(+'Central Supply'!H125,0)</f>
        <v>0</v>
      </c>
      <c r="H28" s="7">
        <f>ROUND(+'Central Supply'!V125,0)</f>
        <v>1940</v>
      </c>
      <c r="I28" s="8">
        <f t="shared" si="1"/>
      </c>
      <c r="J28" s="8"/>
      <c r="K28" s="9">
        <f t="shared" si="2"/>
      </c>
    </row>
    <row r="29" spans="2:11" ht="12">
      <c r="B29">
        <f>+'Central Supply'!A24</f>
        <v>50</v>
      </c>
      <c r="C29" t="str">
        <f>+'Central Supply'!B24</f>
        <v>PROVIDENCE SAINT MARY MEDICAL CENTER</v>
      </c>
      <c r="D29" s="7">
        <f>ROUND(+'Central Supply'!H24,0)</f>
        <v>98073</v>
      </c>
      <c r="E29" s="7">
        <f>ROUND(+'Central Supply'!V24,0)</f>
        <v>13790</v>
      </c>
      <c r="F29" s="8">
        <f t="shared" si="0"/>
        <v>7.11</v>
      </c>
      <c r="G29" s="7">
        <f>ROUND(+'Central Supply'!H126,0)</f>
        <v>15133</v>
      </c>
      <c r="H29" s="7">
        <f>ROUND(+'Central Supply'!V126,0)</f>
        <v>13198</v>
      </c>
      <c r="I29" s="8">
        <f t="shared" si="1"/>
        <v>1.15</v>
      </c>
      <c r="J29" s="8"/>
      <c r="K29" s="9">
        <f t="shared" si="2"/>
        <v>-0.8383</v>
      </c>
    </row>
    <row r="30" spans="2:11" ht="12">
      <c r="B30">
        <f>+'Central Supply'!A25</f>
        <v>54</v>
      </c>
      <c r="C30" t="str">
        <f>+'Central Supply'!B25</f>
        <v>FORKS COMMUNITY HOSPITAL</v>
      </c>
      <c r="D30" s="7">
        <f>ROUND(+'Central Supply'!H25,0)</f>
        <v>15723</v>
      </c>
      <c r="E30" s="7">
        <f>ROUND(+'Central Supply'!V25,0)</f>
        <v>2002</v>
      </c>
      <c r="F30" s="8">
        <f t="shared" si="0"/>
        <v>7.85</v>
      </c>
      <c r="G30" s="7">
        <f>ROUND(+'Central Supply'!H127,0)</f>
        <v>16192</v>
      </c>
      <c r="H30" s="7">
        <f>ROUND(+'Central Supply'!V127,0)</f>
        <v>1817</v>
      </c>
      <c r="I30" s="8">
        <f t="shared" si="1"/>
        <v>8.91</v>
      </c>
      <c r="J30" s="8"/>
      <c r="K30" s="9">
        <f t="shared" si="2"/>
        <v>0.135</v>
      </c>
    </row>
    <row r="31" spans="2:11" ht="12">
      <c r="B31">
        <f>+'Central Supply'!A26</f>
        <v>56</v>
      </c>
      <c r="C31" t="str">
        <f>+'Central Supply'!B26</f>
        <v>WILLAPA HARBOR HOSPITAL</v>
      </c>
      <c r="D31" s="7">
        <f>ROUND(+'Central Supply'!H26,0)</f>
        <v>0</v>
      </c>
      <c r="E31" s="7">
        <f>ROUND(+'Central Supply'!V26,0)</f>
        <v>1630</v>
      </c>
      <c r="F31" s="8">
        <f t="shared" si="0"/>
      </c>
      <c r="G31" s="7">
        <f>ROUND(+'Central Supply'!H128,0)</f>
        <v>0</v>
      </c>
      <c r="H31" s="7">
        <f>ROUND(+'Central Supply'!V128,0)</f>
        <v>1521</v>
      </c>
      <c r="I31" s="8">
        <f t="shared" si="1"/>
      </c>
      <c r="J31" s="8"/>
      <c r="K31" s="9">
        <f t="shared" si="2"/>
      </c>
    </row>
    <row r="32" spans="2:11" ht="12">
      <c r="B32">
        <f>+'Central Supply'!A27</f>
        <v>58</v>
      </c>
      <c r="C32" t="str">
        <f>+'Central Supply'!B27</f>
        <v>YAKIMA VALLEY MEMORIAL HOSPITAL</v>
      </c>
      <c r="D32" s="7">
        <f>ROUND(+'Central Supply'!H27,0)</f>
        <v>134862</v>
      </c>
      <c r="E32" s="7">
        <f>ROUND(+'Central Supply'!V27,0)</f>
        <v>31658</v>
      </c>
      <c r="F32" s="8">
        <f t="shared" si="0"/>
        <v>4.26</v>
      </c>
      <c r="G32" s="7">
        <f>ROUND(+'Central Supply'!H129,0)</f>
        <v>137731</v>
      </c>
      <c r="H32" s="7">
        <f>ROUND(+'Central Supply'!V129,0)</f>
        <v>33827</v>
      </c>
      <c r="I32" s="8">
        <f t="shared" si="1"/>
        <v>4.07</v>
      </c>
      <c r="J32" s="8"/>
      <c r="K32" s="9">
        <f t="shared" si="2"/>
        <v>-0.0446</v>
      </c>
    </row>
    <row r="33" spans="2:11" ht="12">
      <c r="B33">
        <f>+'Central Supply'!A28</f>
        <v>63</v>
      </c>
      <c r="C33" t="str">
        <f>+'Central Supply'!B28</f>
        <v>GRAYS HARBOR COMMUNITY HOSPITAL</v>
      </c>
      <c r="D33" s="7">
        <f>ROUND(+'Central Supply'!H28,0)</f>
        <v>98450</v>
      </c>
      <c r="E33" s="7">
        <f>ROUND(+'Central Supply'!V28,0)</f>
        <v>11731</v>
      </c>
      <c r="F33" s="8">
        <f t="shared" si="0"/>
        <v>8.39</v>
      </c>
      <c r="G33" s="7">
        <f>ROUND(+'Central Supply'!H130,0)</f>
        <v>100279</v>
      </c>
      <c r="H33" s="7">
        <f>ROUND(+'Central Supply'!V130,0)</f>
        <v>12132</v>
      </c>
      <c r="I33" s="8">
        <f t="shared" si="1"/>
        <v>8.27</v>
      </c>
      <c r="J33" s="8"/>
      <c r="K33" s="9">
        <f t="shared" si="2"/>
        <v>-0.0143</v>
      </c>
    </row>
    <row r="34" spans="2:11" ht="12">
      <c r="B34">
        <f>+'Central Supply'!A29</f>
        <v>78</v>
      </c>
      <c r="C34" t="str">
        <f>+'Central Supply'!B29</f>
        <v>SAMARITAN HOSPITAL</v>
      </c>
      <c r="D34" s="7">
        <f>ROUND(+'Central Supply'!H29,0)</f>
        <v>41443</v>
      </c>
      <c r="E34" s="7">
        <f>ROUND(+'Central Supply'!V29,0)</f>
        <v>6208</v>
      </c>
      <c r="F34" s="8">
        <f t="shared" si="0"/>
        <v>6.68</v>
      </c>
      <c r="G34" s="7">
        <f>ROUND(+'Central Supply'!H131,0)</f>
        <v>48406</v>
      </c>
      <c r="H34" s="7">
        <f>ROUND(+'Central Supply'!V131,0)</f>
        <v>6490</v>
      </c>
      <c r="I34" s="8">
        <f t="shared" si="1"/>
        <v>7.46</v>
      </c>
      <c r="J34" s="8"/>
      <c r="K34" s="9">
        <f t="shared" si="2"/>
        <v>0.1168</v>
      </c>
    </row>
    <row r="35" spans="2:11" ht="12">
      <c r="B35">
        <f>+'Central Supply'!A30</f>
        <v>79</v>
      </c>
      <c r="C35" t="str">
        <f>+'Central Supply'!B30</f>
        <v>OCEAN BEACH HOSPITAL</v>
      </c>
      <c r="D35" s="7">
        <f>ROUND(+'Central Supply'!H30,0)</f>
        <v>0</v>
      </c>
      <c r="E35" s="7">
        <f>ROUND(+'Central Supply'!V30,0)</f>
        <v>1836</v>
      </c>
      <c r="F35" s="8">
        <f t="shared" si="0"/>
      </c>
      <c r="G35" s="7">
        <f>ROUND(+'Central Supply'!H132,0)</f>
        <v>0</v>
      </c>
      <c r="H35" s="7">
        <f>ROUND(+'Central Supply'!V132,0)</f>
        <v>1549</v>
      </c>
      <c r="I35" s="8">
        <f t="shared" si="1"/>
      </c>
      <c r="J35" s="8"/>
      <c r="K35" s="9">
        <f t="shared" si="2"/>
      </c>
    </row>
    <row r="36" spans="2:11" ht="12">
      <c r="B36">
        <f>+'Central Supply'!A31</f>
        <v>80</v>
      </c>
      <c r="C36" t="str">
        <f>+'Central Supply'!B31</f>
        <v>ODESSA MEMORIAL HOSPITAL</v>
      </c>
      <c r="D36" s="7">
        <f>ROUND(+'Central Supply'!H31,0)</f>
        <v>202</v>
      </c>
      <c r="E36" s="7">
        <f>ROUND(+'Central Supply'!V31,0)</f>
        <v>252</v>
      </c>
      <c r="F36" s="8">
        <f t="shared" si="0"/>
        <v>0.8</v>
      </c>
      <c r="G36" s="7">
        <f>ROUND(+'Central Supply'!H133,0)</f>
        <v>72</v>
      </c>
      <c r="H36" s="7">
        <f>ROUND(+'Central Supply'!V133,0)</f>
        <v>237</v>
      </c>
      <c r="I36" s="8">
        <f t="shared" si="1"/>
        <v>0.3</v>
      </c>
      <c r="J36" s="8"/>
      <c r="K36" s="9">
        <f t="shared" si="2"/>
        <v>-0.625</v>
      </c>
    </row>
    <row r="37" spans="2:11" ht="12">
      <c r="B37">
        <f>+'Central Supply'!A32</f>
        <v>81</v>
      </c>
      <c r="C37" t="str">
        <f>+'Central Supply'!B32</f>
        <v>GOOD SAMARITAN HOSPITAL</v>
      </c>
      <c r="D37" s="7">
        <f>ROUND(+'Central Supply'!H32,0)</f>
        <v>232036</v>
      </c>
      <c r="E37" s="7">
        <f>ROUND(+'Central Supply'!V32,0)</f>
        <v>22063</v>
      </c>
      <c r="F37" s="8">
        <f t="shared" si="0"/>
        <v>10.52</v>
      </c>
      <c r="G37" s="7">
        <f>ROUND(+'Central Supply'!H134,0)</f>
        <v>262926</v>
      </c>
      <c r="H37" s="7">
        <f>ROUND(+'Central Supply'!V134,0)</f>
        <v>21554</v>
      </c>
      <c r="I37" s="8">
        <f t="shared" si="1"/>
        <v>12.2</v>
      </c>
      <c r="J37" s="8"/>
      <c r="K37" s="9">
        <f t="shared" si="2"/>
        <v>0.1597</v>
      </c>
    </row>
    <row r="38" spans="2:11" ht="12">
      <c r="B38">
        <f>+'Central Supply'!A33</f>
        <v>82</v>
      </c>
      <c r="C38" t="str">
        <f>+'Central Supply'!B33</f>
        <v>GARFIELD COUNTY MEMORIAL HOSPITAL</v>
      </c>
      <c r="D38" s="7">
        <f>ROUND(+'Central Supply'!H33,0)</f>
        <v>4866</v>
      </c>
      <c r="E38" s="7">
        <f>ROUND(+'Central Supply'!V33,0)</f>
        <v>224</v>
      </c>
      <c r="F38" s="8">
        <f t="shared" si="0"/>
        <v>21.72</v>
      </c>
      <c r="G38" s="7">
        <f>ROUND(+'Central Supply'!H135,0)</f>
        <v>4923</v>
      </c>
      <c r="H38" s="7">
        <f>ROUND(+'Central Supply'!V135,0)</f>
        <v>509</v>
      </c>
      <c r="I38" s="8">
        <f t="shared" si="1"/>
        <v>9.67</v>
      </c>
      <c r="J38" s="8"/>
      <c r="K38" s="9">
        <f t="shared" si="2"/>
        <v>-0.5548</v>
      </c>
    </row>
    <row r="39" spans="2:11" ht="12">
      <c r="B39">
        <f>+'Central Supply'!A34</f>
        <v>84</v>
      </c>
      <c r="C39" t="str">
        <f>+'Central Supply'!B34</f>
        <v>PROVIDENCE REGIONAL MEDICAL CENTER EVERETT</v>
      </c>
      <c r="D39" s="7">
        <f>ROUND(+'Central Supply'!H34,0)</f>
        <v>826283</v>
      </c>
      <c r="E39" s="7">
        <f>ROUND(+'Central Supply'!V34,0)</f>
        <v>47661</v>
      </c>
      <c r="F39" s="8">
        <f t="shared" si="0"/>
        <v>17.34</v>
      </c>
      <c r="G39" s="7">
        <f>ROUND(+'Central Supply'!H136,0)</f>
        <v>676057</v>
      </c>
      <c r="H39" s="7">
        <f>ROUND(+'Central Supply'!V136,0)</f>
        <v>52314</v>
      </c>
      <c r="I39" s="8">
        <f t="shared" si="1"/>
        <v>12.92</v>
      </c>
      <c r="J39" s="8"/>
      <c r="K39" s="9">
        <f t="shared" si="2"/>
        <v>-0.2549</v>
      </c>
    </row>
    <row r="40" spans="2:11" ht="12">
      <c r="B40">
        <f>+'Central Supply'!A35</f>
        <v>85</v>
      </c>
      <c r="C40" t="str">
        <f>+'Central Supply'!B35</f>
        <v>JEFFERSON HEALTHCARE HOSPITAL</v>
      </c>
      <c r="D40" s="7">
        <f>ROUND(+'Central Supply'!H35,0)</f>
        <v>9446</v>
      </c>
      <c r="E40" s="7">
        <f>ROUND(+'Central Supply'!V35,0)</f>
        <v>4378</v>
      </c>
      <c r="F40" s="8">
        <f t="shared" si="0"/>
        <v>2.16</v>
      </c>
      <c r="G40" s="7">
        <f>ROUND(+'Central Supply'!H137,0)</f>
        <v>10667</v>
      </c>
      <c r="H40" s="7">
        <f>ROUND(+'Central Supply'!V137,0)</f>
        <v>4690</v>
      </c>
      <c r="I40" s="8">
        <f t="shared" si="1"/>
        <v>2.27</v>
      </c>
      <c r="J40" s="8"/>
      <c r="K40" s="9">
        <f t="shared" si="2"/>
        <v>0.0509</v>
      </c>
    </row>
    <row r="41" spans="2:11" ht="12">
      <c r="B41">
        <f>+'Central Supply'!A36</f>
        <v>96</v>
      </c>
      <c r="C41" t="str">
        <f>+'Central Supply'!B36</f>
        <v>SKYLINE HOSPITAL</v>
      </c>
      <c r="D41" s="7">
        <f>ROUND(+'Central Supply'!H36,0)</f>
        <v>0</v>
      </c>
      <c r="E41" s="7">
        <f>ROUND(+'Central Supply'!V36,0)</f>
        <v>1264</v>
      </c>
      <c r="F41" s="8">
        <f t="shared" si="0"/>
      </c>
      <c r="G41" s="7">
        <f>ROUND(+'Central Supply'!H138,0)</f>
        <v>0</v>
      </c>
      <c r="H41" s="7">
        <f>ROUND(+'Central Supply'!V138,0)</f>
        <v>1369</v>
      </c>
      <c r="I41" s="8">
        <f t="shared" si="1"/>
      </c>
      <c r="J41" s="8"/>
      <c r="K41" s="9">
        <f t="shared" si="2"/>
      </c>
    </row>
    <row r="42" spans="2:11" ht="12">
      <c r="B42">
        <f>+'Central Supply'!A37</f>
        <v>102</v>
      </c>
      <c r="C42" t="str">
        <f>+'Central Supply'!B37</f>
        <v>YAKIMA REGIONAL MEDICAL AND CARDIAC CENTER</v>
      </c>
      <c r="D42" s="7">
        <f>ROUND(+'Central Supply'!H37,0)</f>
        <v>75767</v>
      </c>
      <c r="E42" s="7">
        <f>ROUND(+'Central Supply'!V37,0)</f>
        <v>13168</v>
      </c>
      <c r="F42" s="8">
        <f t="shared" si="0"/>
        <v>5.75</v>
      </c>
      <c r="G42" s="7">
        <f>ROUND(+'Central Supply'!H139,0)</f>
        <v>82286</v>
      </c>
      <c r="H42" s="7">
        <f>ROUND(+'Central Supply'!V139,0)</f>
        <v>12871</v>
      </c>
      <c r="I42" s="8">
        <f t="shared" si="1"/>
        <v>6.39</v>
      </c>
      <c r="J42" s="8"/>
      <c r="K42" s="9">
        <f t="shared" si="2"/>
        <v>0.1113</v>
      </c>
    </row>
    <row r="43" spans="2:11" ht="12">
      <c r="B43">
        <f>+'Central Supply'!A38</f>
        <v>104</v>
      </c>
      <c r="C43" t="str">
        <f>+'Central Supply'!B38</f>
        <v>VALLEY GENERAL HOSPITAL</v>
      </c>
      <c r="D43" s="7">
        <f>ROUND(+'Central Supply'!H38,0)</f>
        <v>67608</v>
      </c>
      <c r="E43" s="7">
        <f>ROUND(+'Central Supply'!V38,0)</f>
        <v>5790</v>
      </c>
      <c r="F43" s="8">
        <f t="shared" si="0"/>
        <v>11.68</v>
      </c>
      <c r="G43" s="7">
        <f>ROUND(+'Central Supply'!H140,0)</f>
        <v>68255</v>
      </c>
      <c r="H43" s="7">
        <f>ROUND(+'Central Supply'!V140,0)</f>
        <v>5972</v>
      </c>
      <c r="I43" s="8">
        <f t="shared" si="1"/>
        <v>11.43</v>
      </c>
      <c r="J43" s="8"/>
      <c r="K43" s="9">
        <f t="shared" si="2"/>
        <v>-0.0214</v>
      </c>
    </row>
    <row r="44" spans="2:11" ht="12">
      <c r="B44">
        <f>+'Central Supply'!A39</f>
        <v>106</v>
      </c>
      <c r="C44" t="str">
        <f>+'Central Supply'!B39</f>
        <v>CASCADE VALLEY HOSPITAL</v>
      </c>
      <c r="D44" s="7">
        <f>ROUND(+'Central Supply'!H39,0)</f>
        <v>27428</v>
      </c>
      <c r="E44" s="7">
        <f>ROUND(+'Central Supply'!V39,0)</f>
        <v>4926</v>
      </c>
      <c r="F44" s="8">
        <f t="shared" si="0"/>
        <v>5.57</v>
      </c>
      <c r="G44" s="7">
        <f>ROUND(+'Central Supply'!H141,0)</f>
        <v>32939</v>
      </c>
      <c r="H44" s="7">
        <f>ROUND(+'Central Supply'!V141,0)</f>
        <v>4607</v>
      </c>
      <c r="I44" s="8">
        <f t="shared" si="1"/>
        <v>7.15</v>
      </c>
      <c r="J44" s="8"/>
      <c r="K44" s="9">
        <f t="shared" si="2"/>
        <v>0.2837</v>
      </c>
    </row>
    <row r="45" spans="2:11" ht="12">
      <c r="B45">
        <f>+'Central Supply'!A40</f>
        <v>107</v>
      </c>
      <c r="C45" t="str">
        <f>+'Central Supply'!B40</f>
        <v>NORTH VALLEY HOSPITAL</v>
      </c>
      <c r="D45" s="7">
        <f>ROUND(+'Central Supply'!H40,0)</f>
        <v>5304</v>
      </c>
      <c r="E45" s="7">
        <f>ROUND(+'Central Supply'!V40,0)</f>
        <v>2275</v>
      </c>
      <c r="F45" s="8">
        <f t="shared" si="0"/>
        <v>2.33</v>
      </c>
      <c r="G45" s="7">
        <f>ROUND(+'Central Supply'!H142,0)</f>
        <v>5899</v>
      </c>
      <c r="H45" s="7">
        <f>ROUND(+'Central Supply'!V142,0)</f>
        <v>2016</v>
      </c>
      <c r="I45" s="8">
        <f t="shared" si="1"/>
        <v>2.93</v>
      </c>
      <c r="J45" s="8"/>
      <c r="K45" s="9">
        <f t="shared" si="2"/>
        <v>0.2575</v>
      </c>
    </row>
    <row r="46" spans="2:11" ht="12">
      <c r="B46">
        <f>+'Central Supply'!A41</f>
        <v>108</v>
      </c>
      <c r="C46" t="str">
        <f>+'Central Supply'!B41</f>
        <v>TRI-STATE MEMORIAL HOSPITAL</v>
      </c>
      <c r="D46" s="7">
        <f>ROUND(+'Central Supply'!H41,0)</f>
        <v>0</v>
      </c>
      <c r="E46" s="7">
        <f>ROUND(+'Central Supply'!V41,0)</f>
        <v>5384</v>
      </c>
      <c r="F46" s="8">
        <f t="shared" si="0"/>
      </c>
      <c r="G46" s="7">
        <f>ROUND(+'Central Supply'!H143,0)</f>
        <v>0</v>
      </c>
      <c r="H46" s="7">
        <f>ROUND(+'Central Supply'!V143,0)</f>
        <v>0</v>
      </c>
      <c r="I46" s="8">
        <f t="shared" si="1"/>
      </c>
      <c r="J46" s="8"/>
      <c r="K46" s="9">
        <f t="shared" si="2"/>
      </c>
    </row>
    <row r="47" spans="2:11" ht="12">
      <c r="B47">
        <f>+'Central Supply'!A42</f>
        <v>111</v>
      </c>
      <c r="C47" t="str">
        <f>+'Central Supply'!B42</f>
        <v>EAST ADAMS RURAL HOSPITAL</v>
      </c>
      <c r="D47" s="7">
        <f>ROUND(+'Central Supply'!H42,0)</f>
        <v>1119</v>
      </c>
      <c r="E47" s="7">
        <f>ROUND(+'Central Supply'!V42,0)</f>
        <v>521</v>
      </c>
      <c r="F47" s="8">
        <f t="shared" si="0"/>
        <v>2.15</v>
      </c>
      <c r="G47" s="7">
        <f>ROUND(+'Central Supply'!H144,0)</f>
        <v>490</v>
      </c>
      <c r="H47" s="7">
        <f>ROUND(+'Central Supply'!V144,0)</f>
        <v>588</v>
      </c>
      <c r="I47" s="8">
        <f t="shared" si="1"/>
        <v>0.83</v>
      </c>
      <c r="J47" s="8"/>
      <c r="K47" s="9">
        <f t="shared" si="2"/>
        <v>-0.614</v>
      </c>
    </row>
    <row r="48" spans="2:11" ht="12">
      <c r="B48">
        <f>+'Central Supply'!A43</f>
        <v>125</v>
      </c>
      <c r="C48" t="str">
        <f>+'Central Supply'!B43</f>
        <v>OTHELLO COMMUNITY HOSPITAL</v>
      </c>
      <c r="D48" s="7">
        <f>ROUND(+'Central Supply'!H43,0)</f>
        <v>12135</v>
      </c>
      <c r="E48" s="7">
        <f>ROUND(+'Central Supply'!V43,0)</f>
        <v>1899</v>
      </c>
      <c r="F48" s="8">
        <f t="shared" si="0"/>
        <v>6.39</v>
      </c>
      <c r="G48" s="7">
        <f>ROUND(+'Central Supply'!H145,0)</f>
        <v>11648</v>
      </c>
      <c r="H48" s="7">
        <f>ROUND(+'Central Supply'!V145,0)</f>
        <v>1895</v>
      </c>
      <c r="I48" s="8">
        <f t="shared" si="1"/>
        <v>6.15</v>
      </c>
      <c r="J48" s="8"/>
      <c r="K48" s="9">
        <f t="shared" si="2"/>
        <v>-0.0376</v>
      </c>
    </row>
    <row r="49" spans="2:11" ht="12">
      <c r="B49">
        <f>+'Central Supply'!A44</f>
        <v>126</v>
      </c>
      <c r="C49" t="str">
        <f>+'Central Supply'!B44</f>
        <v>HIGHLINE MEDICAL CENTER</v>
      </c>
      <c r="D49" s="7">
        <f>ROUND(+'Central Supply'!H44,0)</f>
        <v>91083</v>
      </c>
      <c r="E49" s="7">
        <f>ROUND(+'Central Supply'!V44,0)</f>
        <v>20908</v>
      </c>
      <c r="F49" s="8">
        <f t="shared" si="0"/>
        <v>4.36</v>
      </c>
      <c r="G49" s="7">
        <f>ROUND(+'Central Supply'!H146,0)</f>
        <v>93349</v>
      </c>
      <c r="H49" s="7">
        <f>ROUND(+'Central Supply'!V146,0)</f>
        <v>21534</v>
      </c>
      <c r="I49" s="8">
        <f t="shared" si="1"/>
        <v>4.33</v>
      </c>
      <c r="J49" s="8"/>
      <c r="K49" s="9">
        <f t="shared" si="2"/>
        <v>-0.0069</v>
      </c>
    </row>
    <row r="50" spans="2:11" ht="12">
      <c r="B50">
        <f>+'Central Supply'!A45</f>
        <v>128</v>
      </c>
      <c r="C50" t="str">
        <f>+'Central Supply'!B45</f>
        <v>UNIVERSITY OF WASHINGTON MEDICAL CENTER</v>
      </c>
      <c r="D50" s="7">
        <f>ROUND(+'Central Supply'!H45,0)</f>
        <v>794879</v>
      </c>
      <c r="E50" s="7">
        <f>ROUND(+'Central Supply'!V45,0)</f>
        <v>48016</v>
      </c>
      <c r="F50" s="8">
        <f t="shared" si="0"/>
        <v>16.55</v>
      </c>
      <c r="G50" s="7">
        <f>ROUND(+'Central Supply'!H147,0)</f>
        <v>764537</v>
      </c>
      <c r="H50" s="7">
        <f>ROUND(+'Central Supply'!V147,0)</f>
        <v>48950</v>
      </c>
      <c r="I50" s="8">
        <f t="shared" si="1"/>
        <v>15.62</v>
      </c>
      <c r="J50" s="8"/>
      <c r="K50" s="9">
        <f t="shared" si="2"/>
        <v>-0.0562</v>
      </c>
    </row>
    <row r="51" spans="2:11" ht="12">
      <c r="B51">
        <f>+'Central Supply'!A46</f>
        <v>129</v>
      </c>
      <c r="C51" t="str">
        <f>+'Central Supply'!B46</f>
        <v>QUINCY VALLEY MEDICAL CENTER</v>
      </c>
      <c r="D51" s="7">
        <f>ROUND(+'Central Supply'!H46,0)</f>
        <v>1815</v>
      </c>
      <c r="E51" s="7">
        <f>ROUND(+'Central Supply'!V46,0)</f>
        <v>501</v>
      </c>
      <c r="F51" s="8">
        <f t="shared" si="0"/>
        <v>3.62</v>
      </c>
      <c r="G51" s="7">
        <f>ROUND(+'Central Supply'!H148,0)</f>
        <v>2496</v>
      </c>
      <c r="H51" s="7">
        <f>ROUND(+'Central Supply'!V148,0)</f>
        <v>591</v>
      </c>
      <c r="I51" s="8">
        <f t="shared" si="1"/>
        <v>4.22</v>
      </c>
      <c r="J51" s="8"/>
      <c r="K51" s="9">
        <f t="shared" si="2"/>
        <v>0.1657</v>
      </c>
    </row>
    <row r="52" spans="2:11" ht="12">
      <c r="B52">
        <f>+'Central Supply'!A47</f>
        <v>130</v>
      </c>
      <c r="C52" t="str">
        <f>+'Central Supply'!B47</f>
        <v>NORTHWEST HOSPITAL &amp; MEDICAL CENTER</v>
      </c>
      <c r="D52" s="7">
        <f>ROUND(+'Central Supply'!H47,0)</f>
        <v>172948</v>
      </c>
      <c r="E52" s="7">
        <f>ROUND(+'Central Supply'!V47,0)</f>
        <v>23626</v>
      </c>
      <c r="F52" s="8">
        <f t="shared" si="0"/>
        <v>7.32</v>
      </c>
      <c r="G52" s="7">
        <f>ROUND(+'Central Supply'!H149,0)</f>
        <v>189507</v>
      </c>
      <c r="H52" s="7">
        <f>ROUND(+'Central Supply'!V149,0)</f>
        <v>24107</v>
      </c>
      <c r="I52" s="8">
        <f t="shared" si="1"/>
        <v>7.86</v>
      </c>
      <c r="J52" s="8"/>
      <c r="K52" s="9">
        <f t="shared" si="2"/>
        <v>0.0738</v>
      </c>
    </row>
    <row r="53" spans="2:11" ht="12">
      <c r="B53">
        <f>+'Central Supply'!A48</f>
        <v>131</v>
      </c>
      <c r="C53" t="str">
        <f>+'Central Supply'!B48</f>
        <v>OVERLAKE HOSPITAL MEDICAL CENTER</v>
      </c>
      <c r="D53" s="7">
        <f>ROUND(+'Central Supply'!H48,0)</f>
        <v>480430</v>
      </c>
      <c r="E53" s="7">
        <f>ROUND(+'Central Supply'!V48,0)</f>
        <v>36964</v>
      </c>
      <c r="F53" s="8">
        <f t="shared" si="0"/>
        <v>13</v>
      </c>
      <c r="G53" s="7">
        <f>ROUND(+'Central Supply'!H150,0)</f>
        <v>630214</v>
      </c>
      <c r="H53" s="7">
        <f>ROUND(+'Central Supply'!V150,0)</f>
        <v>40193</v>
      </c>
      <c r="I53" s="8">
        <f t="shared" si="1"/>
        <v>15.68</v>
      </c>
      <c r="J53" s="8"/>
      <c r="K53" s="9">
        <f t="shared" si="2"/>
        <v>0.2062</v>
      </c>
    </row>
    <row r="54" spans="2:11" ht="12">
      <c r="B54">
        <f>+'Central Supply'!A49</f>
        <v>132</v>
      </c>
      <c r="C54" t="str">
        <f>+'Central Supply'!B49</f>
        <v>SAINT CLARE HOSPITAL</v>
      </c>
      <c r="D54" s="7">
        <f>ROUND(+'Central Supply'!H49,0)</f>
        <v>173497</v>
      </c>
      <c r="E54" s="7">
        <f>ROUND(+'Central Supply'!V49,0)</f>
        <v>11965</v>
      </c>
      <c r="F54" s="8">
        <f t="shared" si="0"/>
        <v>14.5</v>
      </c>
      <c r="G54" s="7">
        <f>ROUND(+'Central Supply'!H151,0)</f>
        <v>193718</v>
      </c>
      <c r="H54" s="7">
        <f>ROUND(+'Central Supply'!V151,0)</f>
        <v>12684</v>
      </c>
      <c r="I54" s="8">
        <f t="shared" si="1"/>
        <v>15.27</v>
      </c>
      <c r="J54" s="8"/>
      <c r="K54" s="9">
        <f t="shared" si="2"/>
        <v>0.0531</v>
      </c>
    </row>
    <row r="55" spans="2:11" ht="12">
      <c r="B55">
        <f>+'Central Supply'!A50</f>
        <v>134</v>
      </c>
      <c r="C55" t="str">
        <f>+'Central Supply'!B50</f>
        <v>ISLAND HOSPITAL</v>
      </c>
      <c r="D55" s="7">
        <f>ROUND(+'Central Supply'!H50,0)</f>
        <v>49767</v>
      </c>
      <c r="E55" s="7">
        <f>ROUND(+'Central Supply'!V50,0)</f>
        <v>7752</v>
      </c>
      <c r="F55" s="8">
        <f t="shared" si="0"/>
        <v>6.42</v>
      </c>
      <c r="G55" s="7">
        <f>ROUND(+'Central Supply'!H152,0)</f>
        <v>48052</v>
      </c>
      <c r="H55" s="7">
        <f>ROUND(+'Central Supply'!V152,0)</f>
        <v>8079</v>
      </c>
      <c r="I55" s="8">
        <f t="shared" si="1"/>
        <v>5.95</v>
      </c>
      <c r="J55" s="8"/>
      <c r="K55" s="9">
        <f t="shared" si="2"/>
        <v>-0.0732</v>
      </c>
    </row>
    <row r="56" spans="2:11" ht="12">
      <c r="B56">
        <f>+'Central Supply'!A51</f>
        <v>137</v>
      </c>
      <c r="C56" t="str">
        <f>+'Central Supply'!B51</f>
        <v>LINCOLN HOSPITAL</v>
      </c>
      <c r="D56" s="7">
        <f>ROUND(+'Central Supply'!H51,0)</f>
        <v>24352</v>
      </c>
      <c r="E56" s="7">
        <f>ROUND(+'Central Supply'!V51,0)</f>
        <v>289</v>
      </c>
      <c r="F56" s="8">
        <f t="shared" si="0"/>
        <v>84.26</v>
      </c>
      <c r="G56" s="7">
        <f>ROUND(+'Central Supply'!H153,0)</f>
        <v>22649</v>
      </c>
      <c r="H56" s="7">
        <f>ROUND(+'Central Supply'!V153,0)</f>
        <v>1252</v>
      </c>
      <c r="I56" s="8">
        <f t="shared" si="1"/>
        <v>18.09</v>
      </c>
      <c r="J56" s="8"/>
      <c r="K56" s="9">
        <f t="shared" si="2"/>
        <v>-0.7853</v>
      </c>
    </row>
    <row r="57" spans="2:11" ht="12">
      <c r="B57">
        <f>+'Central Supply'!A52</f>
        <v>138</v>
      </c>
      <c r="C57" t="str">
        <f>+'Central Supply'!B52</f>
        <v>SWEDISH EDMONDS</v>
      </c>
      <c r="D57" s="7">
        <f>ROUND(+'Central Supply'!H52,0)</f>
        <v>91505</v>
      </c>
      <c r="E57" s="7">
        <f>ROUND(+'Central Supply'!V52,0)</f>
        <v>15861</v>
      </c>
      <c r="F57" s="8">
        <f t="shared" si="0"/>
        <v>5.77</v>
      </c>
      <c r="G57" s="7">
        <f>ROUND(+'Central Supply'!H154,0)</f>
        <v>97709</v>
      </c>
      <c r="H57" s="7">
        <f>ROUND(+'Central Supply'!V154,0)</f>
        <v>15975</v>
      </c>
      <c r="I57" s="8">
        <f t="shared" si="1"/>
        <v>6.12</v>
      </c>
      <c r="J57" s="8"/>
      <c r="K57" s="9">
        <f t="shared" si="2"/>
        <v>0.0607</v>
      </c>
    </row>
    <row r="58" spans="2:11" ht="12">
      <c r="B58">
        <f>+'Central Supply'!A53</f>
        <v>139</v>
      </c>
      <c r="C58" t="str">
        <f>+'Central Supply'!B53</f>
        <v>PROVIDENCE HOLY FAMILY HOSPITAL</v>
      </c>
      <c r="D58" s="7">
        <f>ROUND(+'Central Supply'!H53,0)</f>
        <v>197693</v>
      </c>
      <c r="E58" s="7">
        <f>ROUND(+'Central Supply'!V53,0)</f>
        <v>21255</v>
      </c>
      <c r="F58" s="8">
        <f t="shared" si="0"/>
        <v>9.3</v>
      </c>
      <c r="G58" s="7">
        <f>ROUND(+'Central Supply'!H155,0)</f>
        <v>217752</v>
      </c>
      <c r="H58" s="7">
        <f>ROUND(+'Central Supply'!V155,0)</f>
        <v>22355</v>
      </c>
      <c r="I58" s="8">
        <f t="shared" si="1"/>
        <v>9.74</v>
      </c>
      <c r="J58" s="8"/>
      <c r="K58" s="9">
        <f t="shared" si="2"/>
        <v>0.0473</v>
      </c>
    </row>
    <row r="59" spans="2:11" ht="12">
      <c r="B59">
        <f>+'Central Supply'!A54</f>
        <v>140</v>
      </c>
      <c r="C59" t="str">
        <f>+'Central Supply'!B54</f>
        <v>KITTITAS VALLEY HOSPITAL</v>
      </c>
      <c r="D59" s="7">
        <f>ROUND(+'Central Supply'!H54,0)</f>
        <v>18415</v>
      </c>
      <c r="E59" s="7">
        <f>ROUND(+'Central Supply'!V54,0)</f>
        <v>4055</v>
      </c>
      <c r="F59" s="8">
        <f t="shared" si="0"/>
        <v>4.54</v>
      </c>
      <c r="G59" s="7">
        <f>ROUND(+'Central Supply'!H156,0)</f>
        <v>19888</v>
      </c>
      <c r="H59" s="7">
        <f>ROUND(+'Central Supply'!V156,0)</f>
        <v>4400</v>
      </c>
      <c r="I59" s="8">
        <f t="shared" si="1"/>
        <v>4.52</v>
      </c>
      <c r="J59" s="8"/>
      <c r="K59" s="9">
        <f t="shared" si="2"/>
        <v>-0.0044</v>
      </c>
    </row>
    <row r="60" spans="2:11" ht="12">
      <c r="B60">
        <f>+'Central Supply'!A55</f>
        <v>141</v>
      </c>
      <c r="C60" t="str">
        <f>+'Central Supply'!B55</f>
        <v>DAYTON GENERAL HOSPITAL</v>
      </c>
      <c r="D60" s="7">
        <f>ROUND(+'Central Supply'!H55,0)</f>
        <v>0</v>
      </c>
      <c r="E60" s="7">
        <f>ROUND(+'Central Supply'!V55,0)</f>
        <v>494</v>
      </c>
      <c r="F60" s="8">
        <f t="shared" si="0"/>
      </c>
      <c r="G60" s="7">
        <f>ROUND(+'Central Supply'!H157,0)</f>
        <v>0</v>
      </c>
      <c r="H60" s="7">
        <f>ROUND(+'Central Supply'!V157,0)</f>
        <v>0</v>
      </c>
      <c r="I60" s="8">
        <f t="shared" si="1"/>
      </c>
      <c r="J60" s="8"/>
      <c r="K60" s="9">
        <f t="shared" si="2"/>
      </c>
    </row>
    <row r="61" spans="2:11" ht="12">
      <c r="B61">
        <f>+'Central Supply'!A56</f>
        <v>142</v>
      </c>
      <c r="C61" t="str">
        <f>+'Central Supply'!B56</f>
        <v>HARRISON MEDICAL CENTER</v>
      </c>
      <c r="D61" s="7">
        <f>ROUND(+'Central Supply'!H56,0)</f>
        <v>158499</v>
      </c>
      <c r="E61" s="7">
        <f>ROUND(+'Central Supply'!V56,0)</f>
        <v>28659</v>
      </c>
      <c r="F61" s="8">
        <f t="shared" si="0"/>
        <v>5.53</v>
      </c>
      <c r="G61" s="7">
        <f>ROUND(+'Central Supply'!H158,0)</f>
        <v>243981</v>
      </c>
      <c r="H61" s="7">
        <f>ROUND(+'Central Supply'!V158,0)</f>
        <v>28694</v>
      </c>
      <c r="I61" s="8">
        <f t="shared" si="1"/>
        <v>8.5</v>
      </c>
      <c r="J61" s="8"/>
      <c r="K61" s="9">
        <f t="shared" si="2"/>
        <v>0.5371</v>
      </c>
    </row>
    <row r="62" spans="2:11" ht="12">
      <c r="B62">
        <f>+'Central Supply'!A57</f>
        <v>145</v>
      </c>
      <c r="C62" t="str">
        <f>+'Central Supply'!B57</f>
        <v>PEACEHEALTH SAINT JOSEPH HOSPITAL</v>
      </c>
      <c r="D62" s="7">
        <f>ROUND(+'Central Supply'!H57,0)</f>
        <v>422181</v>
      </c>
      <c r="E62" s="7">
        <f>ROUND(+'Central Supply'!V57,0)</f>
        <v>30005</v>
      </c>
      <c r="F62" s="8">
        <f t="shared" si="0"/>
        <v>14.07</v>
      </c>
      <c r="G62" s="7">
        <f>ROUND(+'Central Supply'!H159,0)</f>
        <v>437644</v>
      </c>
      <c r="H62" s="7">
        <f>ROUND(+'Central Supply'!V159,0)</f>
        <v>32043</v>
      </c>
      <c r="I62" s="8">
        <f t="shared" si="1"/>
        <v>13.66</v>
      </c>
      <c r="J62" s="8"/>
      <c r="K62" s="9">
        <f t="shared" si="2"/>
        <v>-0.0291</v>
      </c>
    </row>
    <row r="63" spans="2:11" ht="12">
      <c r="B63">
        <f>+'Central Supply'!A58</f>
        <v>147</v>
      </c>
      <c r="C63" t="str">
        <f>+'Central Supply'!B58</f>
        <v>MID VALLEY HOSPITAL</v>
      </c>
      <c r="D63" s="7">
        <f>ROUND(+'Central Supply'!H58,0)</f>
        <v>21608</v>
      </c>
      <c r="E63" s="7">
        <f>ROUND(+'Central Supply'!V58,0)</f>
        <v>3063</v>
      </c>
      <c r="F63" s="8">
        <f t="shared" si="0"/>
        <v>7.05</v>
      </c>
      <c r="G63" s="7">
        <f>ROUND(+'Central Supply'!H160,0)</f>
        <v>26885</v>
      </c>
      <c r="H63" s="7">
        <f>ROUND(+'Central Supply'!V160,0)</f>
        <v>3023</v>
      </c>
      <c r="I63" s="8">
        <f t="shared" si="1"/>
        <v>8.89</v>
      </c>
      <c r="J63" s="8"/>
      <c r="K63" s="9">
        <f t="shared" si="2"/>
        <v>0.261</v>
      </c>
    </row>
    <row r="64" spans="2:11" ht="12">
      <c r="B64">
        <f>+'Central Supply'!A59</f>
        <v>148</v>
      </c>
      <c r="C64" t="str">
        <f>+'Central Supply'!B59</f>
        <v>KINDRED HOSPITAL - SEATTLE</v>
      </c>
      <c r="D64" s="7">
        <f>ROUND(+'Central Supply'!H59,0)</f>
        <v>0</v>
      </c>
      <c r="E64" s="7">
        <f>ROUND(+'Central Supply'!V59,0)</f>
        <v>897</v>
      </c>
      <c r="F64" s="8">
        <f t="shared" si="0"/>
      </c>
      <c r="G64" s="7">
        <f>ROUND(+'Central Supply'!H161,0)</f>
        <v>0</v>
      </c>
      <c r="H64" s="7">
        <f>ROUND(+'Central Supply'!V161,0)</f>
        <v>937</v>
      </c>
      <c r="I64" s="8">
        <f t="shared" si="1"/>
      </c>
      <c r="J64" s="8"/>
      <c r="K64" s="9">
        <f t="shared" si="2"/>
      </c>
    </row>
    <row r="65" spans="2:11" ht="12">
      <c r="B65">
        <f>+'Central Supply'!A60</f>
        <v>150</v>
      </c>
      <c r="C65" t="str">
        <f>+'Central Supply'!B60</f>
        <v>COULEE COMMUNITY HOSPITAL</v>
      </c>
      <c r="D65" s="7">
        <f>ROUND(+'Central Supply'!H60,0)</f>
        <v>7027</v>
      </c>
      <c r="E65" s="7">
        <f>ROUND(+'Central Supply'!V60,0)</f>
        <v>1330</v>
      </c>
      <c r="F65" s="8">
        <f t="shared" si="0"/>
        <v>5.28</v>
      </c>
      <c r="G65" s="7">
        <f>ROUND(+'Central Supply'!H162,0)</f>
        <v>7003</v>
      </c>
      <c r="H65" s="7">
        <f>ROUND(+'Central Supply'!V162,0)</f>
        <v>2219</v>
      </c>
      <c r="I65" s="8">
        <f t="shared" si="1"/>
        <v>3.16</v>
      </c>
      <c r="J65" s="8"/>
      <c r="K65" s="9">
        <f t="shared" si="2"/>
        <v>-0.4015</v>
      </c>
    </row>
    <row r="66" spans="2:11" ht="12">
      <c r="B66">
        <f>+'Central Supply'!A61</f>
        <v>152</v>
      </c>
      <c r="C66" t="str">
        <f>+'Central Supply'!B61</f>
        <v>MASON GENERAL HOSPITAL</v>
      </c>
      <c r="D66" s="7">
        <f>ROUND(+'Central Supply'!H61,0)</f>
        <v>0</v>
      </c>
      <c r="E66" s="7">
        <f>ROUND(+'Central Supply'!V61,0)</f>
        <v>4449</v>
      </c>
      <c r="F66" s="8">
        <f t="shared" si="0"/>
      </c>
      <c r="G66" s="7">
        <f>ROUND(+'Central Supply'!H163,0)</f>
        <v>0</v>
      </c>
      <c r="H66" s="7">
        <f>ROUND(+'Central Supply'!V163,0)</f>
        <v>4267</v>
      </c>
      <c r="I66" s="8">
        <f t="shared" si="1"/>
      </c>
      <c r="J66" s="8"/>
      <c r="K66" s="9">
        <f t="shared" si="2"/>
      </c>
    </row>
    <row r="67" spans="2:11" ht="12">
      <c r="B67">
        <f>+'Central Supply'!A62</f>
        <v>153</v>
      </c>
      <c r="C67" t="str">
        <f>+'Central Supply'!B62</f>
        <v>WHITMAN HOSPITAL AND MEDICAL CENTER</v>
      </c>
      <c r="D67" s="7">
        <f>ROUND(+'Central Supply'!H62,0)</f>
        <v>11712</v>
      </c>
      <c r="E67" s="7">
        <f>ROUND(+'Central Supply'!V62,0)</f>
        <v>1717</v>
      </c>
      <c r="F67" s="8">
        <f t="shared" si="0"/>
        <v>6.82</v>
      </c>
      <c r="G67" s="7">
        <f>ROUND(+'Central Supply'!H164,0)</f>
        <v>13105</v>
      </c>
      <c r="H67" s="7">
        <f>ROUND(+'Central Supply'!V164,0)</f>
        <v>1813</v>
      </c>
      <c r="I67" s="8">
        <f t="shared" si="1"/>
        <v>7.23</v>
      </c>
      <c r="J67" s="8"/>
      <c r="K67" s="9">
        <f t="shared" si="2"/>
        <v>0.0601</v>
      </c>
    </row>
    <row r="68" spans="2:11" ht="12">
      <c r="B68">
        <f>+'Central Supply'!A63</f>
        <v>155</v>
      </c>
      <c r="C68" t="str">
        <f>+'Central Supply'!B63</f>
        <v>VALLEY MEDICAL CENTER</v>
      </c>
      <c r="D68" s="7">
        <f>ROUND(+'Central Supply'!H63,0)</f>
        <v>279284</v>
      </c>
      <c r="E68" s="7">
        <f>ROUND(+'Central Supply'!V63,0)</f>
        <v>34477</v>
      </c>
      <c r="F68" s="8">
        <f t="shared" si="0"/>
        <v>8.1</v>
      </c>
      <c r="G68" s="7">
        <f>ROUND(+'Central Supply'!H165,0)</f>
        <v>273935</v>
      </c>
      <c r="H68" s="7">
        <f>ROUND(+'Central Supply'!V165,0)</f>
        <v>34729</v>
      </c>
      <c r="I68" s="8">
        <f t="shared" si="1"/>
        <v>7.89</v>
      </c>
      <c r="J68" s="8"/>
      <c r="K68" s="9">
        <f t="shared" si="2"/>
        <v>-0.0259</v>
      </c>
    </row>
    <row r="69" spans="2:11" ht="12">
      <c r="B69">
        <f>+'Central Supply'!A64</f>
        <v>156</v>
      </c>
      <c r="C69" t="str">
        <f>+'Central Supply'!B64</f>
        <v>WHIDBEY GENERAL HOSPITAL</v>
      </c>
      <c r="D69" s="7">
        <f>ROUND(+'Central Supply'!H64,0)</f>
        <v>31887</v>
      </c>
      <c r="E69" s="7">
        <f>ROUND(+'Central Supply'!V64,0)</f>
        <v>7230</v>
      </c>
      <c r="F69" s="8">
        <f t="shared" si="0"/>
        <v>4.41</v>
      </c>
      <c r="G69" s="7">
        <f>ROUND(+'Central Supply'!H166,0)</f>
        <v>29995</v>
      </c>
      <c r="H69" s="7">
        <f>ROUND(+'Central Supply'!V166,0)</f>
        <v>6463</v>
      </c>
      <c r="I69" s="8">
        <f t="shared" si="1"/>
        <v>4.64</v>
      </c>
      <c r="J69" s="8"/>
      <c r="K69" s="9">
        <f t="shared" si="2"/>
        <v>0.0522</v>
      </c>
    </row>
    <row r="70" spans="2:11" ht="12">
      <c r="B70">
        <f>+'Central Supply'!A65</f>
        <v>157</v>
      </c>
      <c r="C70" t="str">
        <f>+'Central Supply'!B65</f>
        <v>SAINT LUKES REHABILIATION INSTITUTE</v>
      </c>
      <c r="D70" s="7">
        <f>ROUND(+'Central Supply'!H65,0)</f>
        <v>20050</v>
      </c>
      <c r="E70" s="7">
        <f>ROUND(+'Central Supply'!V65,0)</f>
        <v>2799</v>
      </c>
      <c r="F70" s="8">
        <f t="shared" si="0"/>
        <v>7.16</v>
      </c>
      <c r="G70" s="7">
        <f>ROUND(+'Central Supply'!H167,0)</f>
        <v>14407</v>
      </c>
      <c r="H70" s="7">
        <f>ROUND(+'Central Supply'!V167,0)</f>
        <v>2947</v>
      </c>
      <c r="I70" s="8">
        <f t="shared" si="1"/>
        <v>4.89</v>
      </c>
      <c r="J70" s="8"/>
      <c r="K70" s="9">
        <f t="shared" si="2"/>
        <v>-0.317</v>
      </c>
    </row>
    <row r="71" spans="2:11" ht="12">
      <c r="B71">
        <f>+'Central Supply'!A66</f>
        <v>158</v>
      </c>
      <c r="C71" t="str">
        <f>+'Central Supply'!B66</f>
        <v>CASCADE MEDICAL CENTER</v>
      </c>
      <c r="D71" s="7">
        <f>ROUND(+'Central Supply'!H66,0)</f>
        <v>4466</v>
      </c>
      <c r="E71" s="7">
        <f>ROUND(+'Central Supply'!V66,0)</f>
        <v>1358</v>
      </c>
      <c r="F71" s="8">
        <f t="shared" si="0"/>
        <v>3.29</v>
      </c>
      <c r="G71" s="7">
        <f>ROUND(+'Central Supply'!H168,0)</f>
        <v>4225</v>
      </c>
      <c r="H71" s="7">
        <f>ROUND(+'Central Supply'!V168,0)</f>
        <v>614</v>
      </c>
      <c r="I71" s="8">
        <f t="shared" si="1"/>
        <v>6.88</v>
      </c>
      <c r="J71" s="8"/>
      <c r="K71" s="9">
        <f t="shared" si="2"/>
        <v>1.0912</v>
      </c>
    </row>
    <row r="72" spans="2:11" ht="12">
      <c r="B72">
        <f>+'Central Supply'!A67</f>
        <v>159</v>
      </c>
      <c r="C72" t="str">
        <f>+'Central Supply'!B67</f>
        <v>PROVIDENCE SAINT PETER HOSPITAL</v>
      </c>
      <c r="D72" s="7">
        <f>ROUND(+'Central Supply'!H67,0)</f>
        <v>549896</v>
      </c>
      <c r="E72" s="7">
        <f>ROUND(+'Central Supply'!V67,0)</f>
        <v>33572</v>
      </c>
      <c r="F72" s="8">
        <f t="shared" si="0"/>
        <v>16.38</v>
      </c>
      <c r="G72" s="7">
        <f>ROUND(+'Central Supply'!H169,0)</f>
        <v>492952</v>
      </c>
      <c r="H72" s="7">
        <f>ROUND(+'Central Supply'!V169,0)</f>
        <v>34768</v>
      </c>
      <c r="I72" s="8">
        <f t="shared" si="1"/>
        <v>14.18</v>
      </c>
      <c r="J72" s="8"/>
      <c r="K72" s="9">
        <f t="shared" si="2"/>
        <v>-0.1343</v>
      </c>
    </row>
    <row r="73" spans="2:11" ht="12">
      <c r="B73">
        <f>+'Central Supply'!A68</f>
        <v>161</v>
      </c>
      <c r="C73" t="str">
        <f>+'Central Supply'!B68</f>
        <v>KADLEC REGIONAL MEDICAL CENTER</v>
      </c>
      <c r="D73" s="7">
        <f>ROUND(+'Central Supply'!H68,0)</f>
        <v>27803</v>
      </c>
      <c r="E73" s="7">
        <f>ROUND(+'Central Supply'!V68,0)</f>
        <v>27113</v>
      </c>
      <c r="F73" s="8">
        <f t="shared" si="0"/>
        <v>1.03</v>
      </c>
      <c r="G73" s="7">
        <f>ROUND(+'Central Supply'!H170,0)</f>
        <v>2319</v>
      </c>
      <c r="H73" s="7">
        <f>ROUND(+'Central Supply'!V170,0)</f>
        <v>28692</v>
      </c>
      <c r="I73" s="8">
        <f t="shared" si="1"/>
        <v>0.08</v>
      </c>
      <c r="J73" s="8"/>
      <c r="K73" s="9">
        <f t="shared" si="2"/>
        <v>-0.9223</v>
      </c>
    </row>
    <row r="74" spans="2:11" ht="12">
      <c r="B74">
        <f>+'Central Supply'!A69</f>
        <v>162</v>
      </c>
      <c r="C74" t="str">
        <f>+'Central Supply'!B69</f>
        <v>PROVIDENCE SACRED HEART MEDICAL CENTER</v>
      </c>
      <c r="D74" s="7">
        <f>ROUND(+'Central Supply'!H69,0)</f>
        <v>919465</v>
      </c>
      <c r="E74" s="7">
        <f>ROUND(+'Central Supply'!V69,0)</f>
        <v>59724</v>
      </c>
      <c r="F74" s="8">
        <f t="shared" si="0"/>
        <v>15.4</v>
      </c>
      <c r="G74" s="7">
        <f>ROUND(+'Central Supply'!H171,0)</f>
        <v>858549</v>
      </c>
      <c r="H74" s="7">
        <f>ROUND(+'Central Supply'!V171,0)</f>
        <v>64334</v>
      </c>
      <c r="I74" s="8">
        <f t="shared" si="1"/>
        <v>13.35</v>
      </c>
      <c r="J74" s="8"/>
      <c r="K74" s="9">
        <f t="shared" si="2"/>
        <v>-0.1331</v>
      </c>
    </row>
    <row r="75" spans="2:11" ht="12">
      <c r="B75">
        <f>+'Central Supply'!A70</f>
        <v>164</v>
      </c>
      <c r="C75" t="str">
        <f>+'Central Supply'!B70</f>
        <v>EVERGREEN HOSPITAL MEDICAL CENTER</v>
      </c>
      <c r="D75" s="7">
        <f>ROUND(+'Central Supply'!H70,0)</f>
        <v>213919</v>
      </c>
      <c r="E75" s="7">
        <f>ROUND(+'Central Supply'!V70,0)</f>
        <v>31048</v>
      </c>
      <c r="F75" s="8">
        <f aca="true" t="shared" si="3" ref="F75:F106">IF(D75=0,"",IF(E75=0,"",ROUND(D75/E75,2)))</f>
        <v>6.89</v>
      </c>
      <c r="G75" s="7">
        <f>ROUND(+'Central Supply'!H172,0)</f>
        <v>256961</v>
      </c>
      <c r="H75" s="7">
        <f>ROUND(+'Central Supply'!V172,0)</f>
        <v>31549</v>
      </c>
      <c r="I75" s="8">
        <f aca="true" t="shared" si="4" ref="I75:I106">IF(G75=0,"",IF(H75=0,"",ROUND(G75/H75,2)))</f>
        <v>8.14</v>
      </c>
      <c r="J75" s="8"/>
      <c r="K75" s="9">
        <f aca="true" t="shared" si="5" ref="K75:K106">IF(D75=0,"",IF(E75=0,"",IF(G75=0,"",IF(H75=0,"",ROUND(I75/F75-1,4)))))</f>
        <v>0.1814</v>
      </c>
    </row>
    <row r="76" spans="2:11" ht="12">
      <c r="B76">
        <f>+'Central Supply'!A71</f>
        <v>165</v>
      </c>
      <c r="C76" t="str">
        <f>+'Central Supply'!B71</f>
        <v>LAKE CHELAN COMMUNITY HOSPITAL</v>
      </c>
      <c r="D76" s="7">
        <f>ROUND(+'Central Supply'!H71,0)</f>
        <v>39782</v>
      </c>
      <c r="E76" s="7">
        <f>ROUND(+'Central Supply'!V71,0)</f>
        <v>1459</v>
      </c>
      <c r="F76" s="8">
        <f t="shared" si="3"/>
        <v>27.27</v>
      </c>
      <c r="G76" s="7">
        <f>ROUND(+'Central Supply'!H173,0)</f>
        <v>33286</v>
      </c>
      <c r="H76" s="7">
        <f>ROUND(+'Central Supply'!V173,0)</f>
        <v>1701</v>
      </c>
      <c r="I76" s="8">
        <f t="shared" si="4"/>
        <v>19.57</v>
      </c>
      <c r="J76" s="8"/>
      <c r="K76" s="9">
        <f t="shared" si="5"/>
        <v>-0.2824</v>
      </c>
    </row>
    <row r="77" spans="2:11" ht="12">
      <c r="B77">
        <f>+'Central Supply'!A72</f>
        <v>167</v>
      </c>
      <c r="C77" t="str">
        <f>+'Central Supply'!B72</f>
        <v>FERRY COUNTY MEMORIAL HOSPITAL</v>
      </c>
      <c r="D77" s="7">
        <f>ROUND(+'Central Supply'!H72,0)</f>
        <v>14295</v>
      </c>
      <c r="E77" s="7">
        <f>ROUND(+'Central Supply'!V72,0)</f>
        <v>560</v>
      </c>
      <c r="F77" s="8">
        <f t="shared" si="3"/>
        <v>25.53</v>
      </c>
      <c r="G77" s="7">
        <f>ROUND(+'Central Supply'!H174,0)</f>
        <v>14379</v>
      </c>
      <c r="H77" s="7">
        <f>ROUND(+'Central Supply'!V174,0)</f>
        <v>595</v>
      </c>
      <c r="I77" s="8">
        <f t="shared" si="4"/>
        <v>24.17</v>
      </c>
      <c r="J77" s="8"/>
      <c r="K77" s="9">
        <f t="shared" si="5"/>
        <v>-0.0533</v>
      </c>
    </row>
    <row r="78" spans="2:11" ht="12">
      <c r="B78">
        <f>+'Central Supply'!A73</f>
        <v>168</v>
      </c>
      <c r="C78" t="str">
        <f>+'Central Supply'!B73</f>
        <v>CENTRAL WASHINGTON HOSPITAL</v>
      </c>
      <c r="D78" s="7">
        <f>ROUND(+'Central Supply'!H73,0)</f>
        <v>198132</v>
      </c>
      <c r="E78" s="7">
        <f>ROUND(+'Central Supply'!V73,0)</f>
        <v>18831</v>
      </c>
      <c r="F78" s="8">
        <f t="shared" si="3"/>
        <v>10.52</v>
      </c>
      <c r="G78" s="7">
        <f>ROUND(+'Central Supply'!H175,0)</f>
        <v>204239</v>
      </c>
      <c r="H78" s="7">
        <f>ROUND(+'Central Supply'!V175,0)</f>
        <v>17915</v>
      </c>
      <c r="I78" s="8">
        <f t="shared" si="4"/>
        <v>11.4</v>
      </c>
      <c r="J78" s="8"/>
      <c r="K78" s="9">
        <f t="shared" si="5"/>
        <v>0.0837</v>
      </c>
    </row>
    <row r="79" spans="2:11" ht="12">
      <c r="B79">
        <f>+'Central Supply'!A74</f>
        <v>169</v>
      </c>
      <c r="C79" t="str">
        <f>+'Central Supply'!B74</f>
        <v>GROUP HEALTH EASTSIDE</v>
      </c>
      <c r="D79" s="7">
        <f>ROUND(+'Central Supply'!H74,0)</f>
        <v>0</v>
      </c>
      <c r="E79" s="7">
        <f>ROUND(+'Central Supply'!V74,0)</f>
        <v>1590</v>
      </c>
      <c r="F79" s="8">
        <f t="shared" si="3"/>
      </c>
      <c r="G79" s="7">
        <f>ROUND(+'Central Supply'!H176,0)</f>
        <v>0</v>
      </c>
      <c r="H79" s="7">
        <f>ROUND(+'Central Supply'!V176,0)</f>
        <v>0</v>
      </c>
      <c r="I79" s="8">
        <f t="shared" si="4"/>
      </c>
      <c r="J79" s="8"/>
      <c r="K79" s="9">
        <f t="shared" si="5"/>
      </c>
    </row>
    <row r="80" spans="2:11" ht="12">
      <c r="B80">
        <f>+'Central Supply'!A75</f>
        <v>170</v>
      </c>
      <c r="C80" t="str">
        <f>+'Central Supply'!B75</f>
        <v>SOUTHWEST WASHINGTON MEDICAL CENTER</v>
      </c>
      <c r="D80" s="7">
        <f>ROUND(+'Central Supply'!H75,0)</f>
        <v>349789</v>
      </c>
      <c r="E80" s="7">
        <f>ROUND(+'Central Supply'!V75,0)</f>
        <v>44834</v>
      </c>
      <c r="F80" s="8">
        <f t="shared" si="3"/>
        <v>7.8</v>
      </c>
      <c r="G80" s="7">
        <f>ROUND(+'Central Supply'!H177,0)</f>
        <v>384281</v>
      </c>
      <c r="H80" s="7">
        <f>ROUND(+'Central Supply'!V177,0)</f>
        <v>49418</v>
      </c>
      <c r="I80" s="8">
        <f t="shared" si="4"/>
        <v>7.78</v>
      </c>
      <c r="J80" s="8"/>
      <c r="K80" s="9">
        <f t="shared" si="5"/>
        <v>-0.0026</v>
      </c>
    </row>
    <row r="81" spans="2:11" ht="12">
      <c r="B81">
        <f>+'Central Supply'!A76</f>
        <v>172</v>
      </c>
      <c r="C81" t="str">
        <f>+'Central Supply'!B76</f>
        <v>PULLMAN REGIONAL HOSPITAL</v>
      </c>
      <c r="D81" s="7">
        <f>ROUND(+'Central Supply'!H76,0)</f>
        <v>0</v>
      </c>
      <c r="E81" s="7">
        <f>ROUND(+'Central Supply'!V76,0)</f>
        <v>3616</v>
      </c>
      <c r="F81" s="8">
        <f t="shared" si="3"/>
      </c>
      <c r="G81" s="7">
        <f>ROUND(+'Central Supply'!H178,0)</f>
        <v>0</v>
      </c>
      <c r="H81" s="7">
        <f>ROUND(+'Central Supply'!V178,0)</f>
        <v>3480</v>
      </c>
      <c r="I81" s="8">
        <f t="shared" si="4"/>
      </c>
      <c r="J81" s="8"/>
      <c r="K81" s="9">
        <f t="shared" si="5"/>
      </c>
    </row>
    <row r="82" spans="2:11" ht="12">
      <c r="B82">
        <f>+'Central Supply'!A77</f>
        <v>173</v>
      </c>
      <c r="C82" t="str">
        <f>+'Central Supply'!B77</f>
        <v>MORTON GENERAL HOSPITAL</v>
      </c>
      <c r="D82" s="7">
        <f>ROUND(+'Central Supply'!H77,0)</f>
        <v>4650</v>
      </c>
      <c r="E82" s="7">
        <f>ROUND(+'Central Supply'!V77,0)</f>
        <v>1442</v>
      </c>
      <c r="F82" s="8">
        <f t="shared" si="3"/>
        <v>3.22</v>
      </c>
      <c r="G82" s="7">
        <f>ROUND(+'Central Supply'!H179,0)</f>
        <v>6242</v>
      </c>
      <c r="H82" s="7">
        <f>ROUND(+'Central Supply'!V179,0)</f>
        <v>1566</v>
      </c>
      <c r="I82" s="8">
        <f t="shared" si="4"/>
        <v>3.99</v>
      </c>
      <c r="J82" s="8"/>
      <c r="K82" s="9">
        <f t="shared" si="5"/>
        <v>0.2391</v>
      </c>
    </row>
    <row r="83" spans="2:11" ht="12">
      <c r="B83">
        <f>+'Central Supply'!A78</f>
        <v>175</v>
      </c>
      <c r="C83" t="str">
        <f>+'Central Supply'!B78</f>
        <v>MARY BRIDGE CHILDRENS HEALTH CENTER</v>
      </c>
      <c r="D83" s="7">
        <f>ROUND(+'Central Supply'!H78,0)</f>
        <v>0</v>
      </c>
      <c r="E83" s="7">
        <f>ROUND(+'Central Supply'!V78,0)</f>
        <v>9049</v>
      </c>
      <c r="F83" s="8">
        <f t="shared" si="3"/>
      </c>
      <c r="G83" s="7">
        <f>ROUND(+'Central Supply'!H180,0)</f>
        <v>0</v>
      </c>
      <c r="H83" s="7">
        <f>ROUND(+'Central Supply'!V180,0)</f>
        <v>8663</v>
      </c>
      <c r="I83" s="8">
        <f t="shared" si="4"/>
      </c>
      <c r="J83" s="8"/>
      <c r="K83" s="9">
        <f t="shared" si="5"/>
      </c>
    </row>
    <row r="84" spans="2:11" ht="12">
      <c r="B84">
        <f>+'Central Supply'!A79</f>
        <v>176</v>
      </c>
      <c r="C84" t="str">
        <f>+'Central Supply'!B79</f>
        <v>TACOMA GENERAL ALLENMORE HOSPITAL</v>
      </c>
      <c r="D84" s="7">
        <f>ROUND(+'Central Supply'!H79,0)</f>
        <v>647913</v>
      </c>
      <c r="E84" s="7">
        <f>ROUND(+'Central Supply'!V79,0)</f>
        <v>44461</v>
      </c>
      <c r="F84" s="8">
        <f t="shared" si="3"/>
        <v>14.57</v>
      </c>
      <c r="G84" s="7">
        <f>ROUND(+'Central Supply'!H181,0)</f>
        <v>839486</v>
      </c>
      <c r="H84" s="7">
        <f>ROUND(+'Central Supply'!V181,0)</f>
        <v>43169</v>
      </c>
      <c r="I84" s="8">
        <f t="shared" si="4"/>
        <v>19.45</v>
      </c>
      <c r="J84" s="8"/>
      <c r="K84" s="9">
        <f t="shared" si="5"/>
        <v>0.3349</v>
      </c>
    </row>
    <row r="85" spans="2:11" ht="12">
      <c r="B85">
        <f>+'Central Supply'!A80</f>
        <v>178</v>
      </c>
      <c r="C85" t="str">
        <f>+'Central Supply'!B80</f>
        <v>DEER PARK HOSPITAL</v>
      </c>
      <c r="D85" s="7">
        <f>ROUND(+'Central Supply'!H80,0)</f>
        <v>0</v>
      </c>
      <c r="E85" s="7">
        <f>ROUND(+'Central Supply'!V80,0)</f>
        <v>77</v>
      </c>
      <c r="F85" s="8">
        <f t="shared" si="3"/>
      </c>
      <c r="G85" s="7">
        <f>ROUND(+'Central Supply'!H182,0)</f>
        <v>0</v>
      </c>
      <c r="H85" s="7">
        <f>ROUND(+'Central Supply'!V182,0)</f>
        <v>0</v>
      </c>
      <c r="I85" s="8">
        <f t="shared" si="4"/>
      </c>
      <c r="J85" s="8"/>
      <c r="K85" s="9">
        <f t="shared" si="5"/>
      </c>
    </row>
    <row r="86" spans="2:11" ht="12">
      <c r="B86">
        <f>+'Central Supply'!A81</f>
        <v>180</v>
      </c>
      <c r="C86" t="str">
        <f>+'Central Supply'!B81</f>
        <v>VALLEY HOSPITAL AND MEDICAL CENTER</v>
      </c>
      <c r="D86" s="7">
        <f>ROUND(+'Central Supply'!H81,0)</f>
        <v>27182</v>
      </c>
      <c r="E86" s="7">
        <f>ROUND(+'Central Supply'!V81,0)</f>
        <v>6682</v>
      </c>
      <c r="F86" s="8">
        <f t="shared" si="3"/>
        <v>4.07</v>
      </c>
      <c r="G86" s="7">
        <f>ROUND(+'Central Supply'!H183,0)</f>
        <v>22445</v>
      </c>
      <c r="H86" s="7">
        <f>ROUND(+'Central Supply'!V183,0)</f>
        <v>9834</v>
      </c>
      <c r="I86" s="8">
        <f t="shared" si="4"/>
        <v>2.28</v>
      </c>
      <c r="J86" s="8"/>
      <c r="K86" s="9">
        <f t="shared" si="5"/>
        <v>-0.4398</v>
      </c>
    </row>
    <row r="87" spans="2:11" ht="12">
      <c r="B87">
        <f>+'Central Supply'!A82</f>
        <v>183</v>
      </c>
      <c r="C87" t="str">
        <f>+'Central Supply'!B82</f>
        <v>AUBURN REGIONAL MEDICAL CENTER</v>
      </c>
      <c r="D87" s="7">
        <f>ROUND(+'Central Supply'!H82,0)</f>
        <v>55222</v>
      </c>
      <c r="E87" s="7">
        <f>ROUND(+'Central Supply'!V82,0)</f>
        <v>13816</v>
      </c>
      <c r="F87" s="8">
        <f t="shared" si="3"/>
        <v>4</v>
      </c>
      <c r="G87" s="7">
        <f>ROUND(+'Central Supply'!H184,0)</f>
        <v>56760</v>
      </c>
      <c r="H87" s="7">
        <f>ROUND(+'Central Supply'!V184,0)</f>
        <v>12971</v>
      </c>
      <c r="I87" s="8">
        <f t="shared" si="4"/>
        <v>4.38</v>
      </c>
      <c r="J87" s="8"/>
      <c r="K87" s="9">
        <f t="shared" si="5"/>
        <v>0.095</v>
      </c>
    </row>
    <row r="88" spans="2:11" ht="12">
      <c r="B88">
        <f>+'Central Supply'!A83</f>
        <v>186</v>
      </c>
      <c r="C88" t="str">
        <f>+'Central Supply'!B83</f>
        <v>MARK REED HOSPITAL</v>
      </c>
      <c r="D88" s="7">
        <f>ROUND(+'Central Supply'!H83,0)</f>
        <v>1546</v>
      </c>
      <c r="E88" s="7">
        <f>ROUND(+'Central Supply'!V83,0)</f>
        <v>1135</v>
      </c>
      <c r="F88" s="8">
        <f t="shared" si="3"/>
        <v>1.36</v>
      </c>
      <c r="G88" s="7">
        <f>ROUND(+'Central Supply'!H185,0)</f>
        <v>63</v>
      </c>
      <c r="H88" s="7">
        <f>ROUND(+'Central Supply'!V185,0)</f>
        <v>669</v>
      </c>
      <c r="I88" s="8">
        <f t="shared" si="4"/>
        <v>0.09</v>
      </c>
      <c r="J88" s="8"/>
      <c r="K88" s="9">
        <f t="shared" si="5"/>
        <v>-0.9338</v>
      </c>
    </row>
    <row r="89" spans="2:11" ht="12">
      <c r="B89">
        <f>+'Central Supply'!A84</f>
        <v>191</v>
      </c>
      <c r="C89" t="str">
        <f>+'Central Supply'!B84</f>
        <v>PROVIDENCE CENTRALIA HOSPITAL</v>
      </c>
      <c r="D89" s="7">
        <f>ROUND(+'Central Supply'!H84,0)</f>
        <v>128136</v>
      </c>
      <c r="E89" s="7">
        <f>ROUND(+'Central Supply'!V84,0)</f>
        <v>11160</v>
      </c>
      <c r="F89" s="8">
        <f t="shared" si="3"/>
        <v>11.48</v>
      </c>
      <c r="G89" s="7">
        <f>ROUND(+'Central Supply'!H186,0)</f>
        <v>113917</v>
      </c>
      <c r="H89" s="7">
        <f>ROUND(+'Central Supply'!V186,0)</f>
        <v>10112</v>
      </c>
      <c r="I89" s="8">
        <f t="shared" si="4"/>
        <v>11.27</v>
      </c>
      <c r="J89" s="8"/>
      <c r="K89" s="9">
        <f t="shared" si="5"/>
        <v>-0.0183</v>
      </c>
    </row>
    <row r="90" spans="2:11" ht="12">
      <c r="B90">
        <f>+'Central Supply'!A85</f>
        <v>193</v>
      </c>
      <c r="C90" t="str">
        <f>+'Central Supply'!B85</f>
        <v>PROVIDENCE MOUNT CARMEL HOSPITAL</v>
      </c>
      <c r="D90" s="7">
        <f>ROUND(+'Central Supply'!H85,0)</f>
        <v>12144</v>
      </c>
      <c r="E90" s="7">
        <f>ROUND(+'Central Supply'!V85,0)</f>
        <v>3267</v>
      </c>
      <c r="F90" s="8">
        <f t="shared" si="3"/>
        <v>3.72</v>
      </c>
      <c r="G90" s="7">
        <f>ROUND(+'Central Supply'!H187,0)</f>
        <v>44517</v>
      </c>
      <c r="H90" s="7">
        <f>ROUND(+'Central Supply'!V187,0)</f>
        <v>3245</v>
      </c>
      <c r="I90" s="8">
        <f t="shared" si="4"/>
        <v>13.72</v>
      </c>
      <c r="J90" s="8"/>
      <c r="K90" s="9">
        <f t="shared" si="5"/>
        <v>2.6882</v>
      </c>
    </row>
    <row r="91" spans="2:11" ht="12">
      <c r="B91">
        <f>+'Central Supply'!A86</f>
        <v>194</v>
      </c>
      <c r="C91" t="str">
        <f>+'Central Supply'!B86</f>
        <v>PROVIDENCE SAINT JOSEPHS HOSPITAL</v>
      </c>
      <c r="D91" s="7">
        <f>ROUND(+'Central Supply'!H86,0)</f>
        <v>15234</v>
      </c>
      <c r="E91" s="7">
        <f>ROUND(+'Central Supply'!V86,0)</f>
        <v>1530</v>
      </c>
      <c r="F91" s="8">
        <f t="shared" si="3"/>
        <v>9.96</v>
      </c>
      <c r="G91" s="7">
        <f>ROUND(+'Central Supply'!H188,0)</f>
        <v>46916</v>
      </c>
      <c r="H91" s="7">
        <f>ROUND(+'Central Supply'!V188,0)</f>
        <v>1130</v>
      </c>
      <c r="I91" s="8">
        <f t="shared" si="4"/>
        <v>41.52</v>
      </c>
      <c r="J91" s="8"/>
      <c r="K91" s="9">
        <f t="shared" si="5"/>
        <v>3.1687</v>
      </c>
    </row>
    <row r="92" spans="2:11" ht="12">
      <c r="B92">
        <f>+'Central Supply'!A87</f>
        <v>195</v>
      </c>
      <c r="C92" t="str">
        <f>+'Central Supply'!B87</f>
        <v>SNOQUALMIE VALLEY HOSPITAL</v>
      </c>
      <c r="D92" s="7">
        <f>ROUND(+'Central Supply'!H87,0)</f>
        <v>24882</v>
      </c>
      <c r="E92" s="7">
        <f>ROUND(+'Central Supply'!V87,0)</f>
        <v>1252</v>
      </c>
      <c r="F92" s="8">
        <f t="shared" si="3"/>
        <v>19.87</v>
      </c>
      <c r="G92" s="7">
        <f>ROUND(+'Central Supply'!H189,0)</f>
        <v>20512</v>
      </c>
      <c r="H92" s="7">
        <f>ROUND(+'Central Supply'!V189,0)</f>
        <v>505</v>
      </c>
      <c r="I92" s="8">
        <f t="shared" si="4"/>
        <v>40.62</v>
      </c>
      <c r="J92" s="8"/>
      <c r="K92" s="9">
        <f t="shared" si="5"/>
        <v>1.0443</v>
      </c>
    </row>
    <row r="93" spans="2:11" ht="12">
      <c r="B93">
        <f>+'Central Supply'!A88</f>
        <v>197</v>
      </c>
      <c r="C93" t="str">
        <f>+'Central Supply'!B88</f>
        <v>CAPITAL MEDICAL CENTER</v>
      </c>
      <c r="D93" s="7">
        <f>ROUND(+'Central Supply'!H88,0)</f>
        <v>25150</v>
      </c>
      <c r="E93" s="7">
        <f>ROUND(+'Central Supply'!V88,0)</f>
        <v>7450</v>
      </c>
      <c r="F93" s="8">
        <f t="shared" si="3"/>
        <v>3.38</v>
      </c>
      <c r="G93" s="7">
        <f>ROUND(+'Central Supply'!H190,0)</f>
        <v>17763</v>
      </c>
      <c r="H93" s="7">
        <f>ROUND(+'Central Supply'!V190,0)</f>
        <v>8572</v>
      </c>
      <c r="I93" s="8">
        <f t="shared" si="4"/>
        <v>2.07</v>
      </c>
      <c r="J93" s="8"/>
      <c r="K93" s="9">
        <f t="shared" si="5"/>
        <v>-0.3876</v>
      </c>
    </row>
    <row r="94" spans="2:11" ht="12">
      <c r="B94">
        <f>+'Central Supply'!A89</f>
        <v>198</v>
      </c>
      <c r="C94" t="str">
        <f>+'Central Supply'!B89</f>
        <v>SUNNYSIDE COMMUNITY HOSPITAL</v>
      </c>
      <c r="D94" s="7">
        <f>ROUND(+'Central Supply'!H89,0)</f>
        <v>12257</v>
      </c>
      <c r="E94" s="7">
        <f>ROUND(+'Central Supply'!V89,0)</f>
        <v>3954</v>
      </c>
      <c r="F94" s="8">
        <f t="shared" si="3"/>
        <v>3.1</v>
      </c>
      <c r="G94" s="7">
        <f>ROUND(+'Central Supply'!H191,0)</f>
        <v>13221</v>
      </c>
      <c r="H94" s="7">
        <f>ROUND(+'Central Supply'!V191,0)</f>
        <v>4341</v>
      </c>
      <c r="I94" s="8">
        <f t="shared" si="4"/>
        <v>3.05</v>
      </c>
      <c r="J94" s="8"/>
      <c r="K94" s="9">
        <f t="shared" si="5"/>
        <v>-0.0161</v>
      </c>
    </row>
    <row r="95" spans="2:11" ht="12">
      <c r="B95">
        <f>+'Central Supply'!A90</f>
        <v>199</v>
      </c>
      <c r="C95" t="str">
        <f>+'Central Supply'!B90</f>
        <v>TOPPENISH COMMUNITY HOSPITAL</v>
      </c>
      <c r="D95" s="7">
        <f>ROUND(+'Central Supply'!H90,0)</f>
        <v>6841</v>
      </c>
      <c r="E95" s="7">
        <f>ROUND(+'Central Supply'!V90,0)</f>
        <v>3331</v>
      </c>
      <c r="F95" s="8">
        <f t="shared" si="3"/>
        <v>2.05</v>
      </c>
      <c r="G95" s="7">
        <f>ROUND(+'Central Supply'!H192,0)</f>
        <v>8536</v>
      </c>
      <c r="H95" s="7">
        <f>ROUND(+'Central Supply'!V192,0)</f>
        <v>3487</v>
      </c>
      <c r="I95" s="8">
        <f t="shared" si="4"/>
        <v>2.45</v>
      </c>
      <c r="J95" s="8"/>
      <c r="K95" s="9">
        <f t="shared" si="5"/>
        <v>0.1951</v>
      </c>
    </row>
    <row r="96" spans="2:11" ht="12">
      <c r="B96">
        <f>+'Central Supply'!A91</f>
        <v>201</v>
      </c>
      <c r="C96" t="str">
        <f>+'Central Supply'!B91</f>
        <v>SAINT FRANCIS COMMUNITY HOSPITAL</v>
      </c>
      <c r="D96" s="7">
        <f>ROUND(+'Central Supply'!H91,0)</f>
        <v>140718</v>
      </c>
      <c r="E96" s="7">
        <f>ROUND(+'Central Supply'!V91,0)</f>
        <v>15555</v>
      </c>
      <c r="F96" s="8">
        <f t="shared" si="3"/>
        <v>9.05</v>
      </c>
      <c r="G96" s="7">
        <f>ROUND(+'Central Supply'!H193,0)</f>
        <v>177432</v>
      </c>
      <c r="H96" s="7">
        <f>ROUND(+'Central Supply'!V193,0)</f>
        <v>16257</v>
      </c>
      <c r="I96" s="8">
        <f t="shared" si="4"/>
        <v>10.91</v>
      </c>
      <c r="J96" s="8"/>
      <c r="K96" s="9">
        <f t="shared" si="5"/>
        <v>0.2055</v>
      </c>
    </row>
    <row r="97" spans="2:11" ht="12">
      <c r="B97">
        <f>+'Central Supply'!A92</f>
        <v>202</v>
      </c>
      <c r="C97" t="str">
        <f>+'Central Supply'!B92</f>
        <v>REGIONAL HOSP. FOR RESP. &amp; COMPLEX CARE</v>
      </c>
      <c r="D97" s="7">
        <f>ROUND(+'Central Supply'!H92,0)</f>
        <v>0</v>
      </c>
      <c r="E97" s="7">
        <f>ROUND(+'Central Supply'!V92,0)</f>
        <v>776</v>
      </c>
      <c r="F97" s="8">
        <f t="shared" si="3"/>
      </c>
      <c r="G97" s="7">
        <f>ROUND(+'Central Supply'!H194,0)</f>
        <v>0</v>
      </c>
      <c r="H97" s="7">
        <f>ROUND(+'Central Supply'!V194,0)</f>
        <v>897</v>
      </c>
      <c r="I97" s="8">
        <f t="shared" si="4"/>
      </c>
      <c r="J97" s="8"/>
      <c r="K97" s="9">
        <f t="shared" si="5"/>
      </c>
    </row>
    <row r="98" spans="2:11" ht="12">
      <c r="B98">
        <f>+'Central Supply'!A93</f>
        <v>204</v>
      </c>
      <c r="C98" t="str">
        <f>+'Central Supply'!B93</f>
        <v>SEATTLE CANCER CARE ALLIANCE</v>
      </c>
      <c r="D98" s="7">
        <f>ROUND(+'Central Supply'!H93,0)</f>
        <v>0</v>
      </c>
      <c r="E98" s="7">
        <f>ROUND(+'Central Supply'!V93,0)</f>
        <v>12695</v>
      </c>
      <c r="F98" s="8">
        <f t="shared" si="3"/>
      </c>
      <c r="G98" s="7">
        <f>ROUND(+'Central Supply'!H195,0)</f>
        <v>0</v>
      </c>
      <c r="H98" s="7">
        <f>ROUND(+'Central Supply'!V195,0)</f>
        <v>12672</v>
      </c>
      <c r="I98" s="8">
        <f t="shared" si="4"/>
      </c>
      <c r="J98" s="8"/>
      <c r="K98" s="9">
        <f t="shared" si="5"/>
      </c>
    </row>
    <row r="99" spans="2:11" ht="12">
      <c r="B99">
        <f>+'Central Supply'!A94</f>
        <v>205</v>
      </c>
      <c r="C99" t="str">
        <f>+'Central Supply'!B94</f>
        <v>WENATCHEE VALLEY MEDICAL CENTER</v>
      </c>
      <c r="D99" s="7">
        <f>ROUND(+'Central Supply'!H94,0)</f>
        <v>21953</v>
      </c>
      <c r="E99" s="7">
        <f>ROUND(+'Central Supply'!V94,0)</f>
        <v>7232</v>
      </c>
      <c r="F99" s="8">
        <f t="shared" si="3"/>
        <v>3.04</v>
      </c>
      <c r="G99" s="7">
        <f>ROUND(+'Central Supply'!H196,0)</f>
        <v>62789</v>
      </c>
      <c r="H99" s="7">
        <f>ROUND(+'Central Supply'!V196,0)</f>
        <v>9260</v>
      </c>
      <c r="I99" s="8">
        <f t="shared" si="4"/>
        <v>6.78</v>
      </c>
      <c r="J99" s="8"/>
      <c r="K99" s="9">
        <f t="shared" si="5"/>
        <v>1.2303</v>
      </c>
    </row>
    <row r="100" spans="2:11" ht="12">
      <c r="B100">
        <f>+'Central Supply'!A95</f>
        <v>206</v>
      </c>
      <c r="C100" t="str">
        <f>+'Central Supply'!B95</f>
        <v>UNITED GENERAL HOSPITAL</v>
      </c>
      <c r="D100" s="7">
        <f>ROUND(+'Central Supply'!H95,0)</f>
        <v>0</v>
      </c>
      <c r="E100" s="7">
        <f>ROUND(+'Central Supply'!V95,0)</f>
        <v>4763</v>
      </c>
      <c r="F100" s="8">
        <f t="shared" si="3"/>
      </c>
      <c r="G100" s="7">
        <f>ROUND(+'Central Supply'!H197,0)</f>
        <v>0</v>
      </c>
      <c r="H100" s="7">
        <f>ROUND(+'Central Supply'!V197,0)</f>
        <v>5095</v>
      </c>
      <c r="I100" s="8">
        <f t="shared" si="4"/>
      </c>
      <c r="J100" s="8"/>
      <c r="K100" s="9">
        <f t="shared" si="5"/>
      </c>
    </row>
    <row r="101" spans="2:11" ht="12">
      <c r="B101">
        <f>+'Central Supply'!A96</f>
        <v>207</v>
      </c>
      <c r="C101" t="str">
        <f>+'Central Supply'!B96</f>
        <v>SKAGIT VALLEY HOSPITAL</v>
      </c>
      <c r="D101" s="7">
        <f>ROUND(+'Central Supply'!H96,0)</f>
        <v>179311</v>
      </c>
      <c r="E101" s="7">
        <f>ROUND(+'Central Supply'!V96,0)</f>
        <v>16033</v>
      </c>
      <c r="F101" s="8">
        <f t="shared" si="3"/>
        <v>11.18</v>
      </c>
      <c r="G101" s="7">
        <f>ROUND(+'Central Supply'!H198,0)</f>
        <v>171898</v>
      </c>
      <c r="H101" s="7">
        <f>ROUND(+'Central Supply'!V198,0)</f>
        <v>15909</v>
      </c>
      <c r="I101" s="8">
        <f t="shared" si="4"/>
        <v>10.81</v>
      </c>
      <c r="J101" s="8"/>
      <c r="K101" s="9">
        <f t="shared" si="5"/>
        <v>-0.0331</v>
      </c>
    </row>
    <row r="102" spans="2:11" ht="12">
      <c r="B102">
        <f>+'Central Supply'!A97</f>
        <v>208</v>
      </c>
      <c r="C102" t="str">
        <f>+'Central Supply'!B97</f>
        <v>LEGACY SALMON CREEK HOSPITAL</v>
      </c>
      <c r="D102" s="7">
        <f>ROUND(+'Central Supply'!H97,0)</f>
        <v>172497</v>
      </c>
      <c r="E102" s="7">
        <f>ROUND(+'Central Supply'!V97,0)</f>
        <v>13830</v>
      </c>
      <c r="F102" s="8">
        <f t="shared" si="3"/>
        <v>12.47</v>
      </c>
      <c r="G102" s="7">
        <f>ROUND(+'Central Supply'!H199,0)</f>
        <v>185863</v>
      </c>
      <c r="H102" s="7">
        <f>ROUND(+'Central Supply'!V199,0)</f>
        <v>15387</v>
      </c>
      <c r="I102" s="8">
        <f t="shared" si="4"/>
        <v>12.08</v>
      </c>
      <c r="J102" s="8"/>
      <c r="K102" s="9">
        <f t="shared" si="5"/>
        <v>-0.0313</v>
      </c>
    </row>
    <row r="103" spans="2:11" ht="12">
      <c r="B103">
        <f>+'Central Supply'!A98</f>
        <v>209</v>
      </c>
      <c r="C103" t="str">
        <f>+'Central Supply'!B98</f>
        <v>SAINT ANTHONY HOSPITAL</v>
      </c>
      <c r="D103" s="7">
        <f>ROUND(+'Central Supply'!H98,0)</f>
        <v>0</v>
      </c>
      <c r="E103" s="7">
        <f>ROUND(+'Central Supply'!V98,0)</f>
        <v>0</v>
      </c>
      <c r="F103" s="8">
        <f t="shared" si="3"/>
      </c>
      <c r="G103" s="7">
        <f>ROUND(+'Central Supply'!H200,0)</f>
        <v>69725</v>
      </c>
      <c r="H103" s="7">
        <f>ROUND(+'Central Supply'!V200,0)</f>
        <v>1638</v>
      </c>
      <c r="I103" s="8">
        <f t="shared" si="4"/>
        <v>42.57</v>
      </c>
      <c r="J103" s="8"/>
      <c r="K103" s="9">
        <f t="shared" si="5"/>
      </c>
    </row>
    <row r="104" spans="2:11" ht="12">
      <c r="B104">
        <f>+'Central Supply'!A99</f>
        <v>904</v>
      </c>
      <c r="C104" t="str">
        <f>+'Central Supply'!B99</f>
        <v>BHC FAIRFAX HOSPITAL</v>
      </c>
      <c r="D104" s="7">
        <f>ROUND(+'Central Supply'!H99,0)</f>
        <v>0</v>
      </c>
      <c r="E104" s="7">
        <f>ROUND(+'Central Supply'!V99,0)</f>
        <v>2105</v>
      </c>
      <c r="F104" s="8">
        <f t="shared" si="3"/>
      </c>
      <c r="G104" s="7">
        <f>ROUND(+'Central Supply'!H201,0)</f>
        <v>0</v>
      </c>
      <c r="H104" s="7">
        <f>ROUND(+'Central Supply'!V201,0)</f>
        <v>2056</v>
      </c>
      <c r="I104" s="8">
        <f t="shared" si="4"/>
      </c>
      <c r="J104" s="8"/>
      <c r="K104" s="9">
        <f t="shared" si="5"/>
      </c>
    </row>
    <row r="105" spans="2:11" ht="12">
      <c r="B105">
        <f>+'Central Supply'!A100</f>
        <v>915</v>
      </c>
      <c r="C105" t="str">
        <f>+'Central Supply'!B100</f>
        <v>LOURDES COUNSELING CENTER</v>
      </c>
      <c r="D105" s="7">
        <f>ROUND(+'Central Supply'!H100,0)</f>
        <v>0</v>
      </c>
      <c r="E105" s="7">
        <f>ROUND(+'Central Supply'!V100,0)</f>
        <v>981</v>
      </c>
      <c r="F105" s="8">
        <f t="shared" si="3"/>
      </c>
      <c r="G105" s="7">
        <f>ROUND(+'Central Supply'!H202,0)</f>
        <v>0</v>
      </c>
      <c r="H105" s="7">
        <f>ROUND(+'Central Supply'!V202,0)</f>
        <v>926</v>
      </c>
      <c r="I105" s="8">
        <f t="shared" si="4"/>
      </c>
      <c r="J105" s="8"/>
      <c r="K105" s="9">
        <f t="shared" si="5"/>
      </c>
    </row>
    <row r="106" spans="2:11" ht="12">
      <c r="B106">
        <f>+'Central Supply'!A101</f>
        <v>919</v>
      </c>
      <c r="C106" t="str">
        <f>+'Central Supply'!B101</f>
        <v>NAVOS</v>
      </c>
      <c r="D106" s="7">
        <f>ROUND(+'Central Supply'!H101,0)</f>
        <v>0</v>
      </c>
      <c r="E106" s="7">
        <f>ROUND(+'Central Supply'!V101,0)</f>
        <v>567</v>
      </c>
      <c r="F106" s="8">
        <f t="shared" si="3"/>
      </c>
      <c r="G106" s="7">
        <f>ROUND(+'Central Supply'!H203,0)</f>
        <v>0</v>
      </c>
      <c r="H106" s="7">
        <f>ROUND(+'Central Supply'!V203,0)</f>
        <v>547</v>
      </c>
      <c r="I106" s="8">
        <f t="shared" si="4"/>
      </c>
      <c r="J106" s="8"/>
      <c r="K106" s="9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H18" sqref="H18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5" max="5" width="6.875" style="0" bestFit="1" customWidth="1"/>
    <col min="6" max="6" width="5.875" style="0" bestFit="1" customWidth="1"/>
    <col min="7" max="7" width="7.875" style="0" bestFit="1" customWidth="1"/>
    <col min="8" max="8" width="6.875" style="0" bestFit="1" customWidth="1"/>
    <col min="9" max="9" width="5.875" style="0" bestFit="1" customWidth="1"/>
    <col min="10" max="10" width="2.625" style="0" customWidth="1"/>
    <col min="11" max="11" width="8.125" style="0" bestFit="1" customWidth="1"/>
  </cols>
  <sheetData>
    <row r="1" spans="1:10" ht="12">
      <c r="A1" s="5" t="s">
        <v>13</v>
      </c>
      <c r="B1" s="5"/>
      <c r="C1" s="5"/>
      <c r="D1" s="5"/>
      <c r="E1" s="5"/>
      <c r="F1" s="3"/>
      <c r="G1" s="5"/>
      <c r="H1" s="5"/>
      <c r="I1" s="5"/>
      <c r="J1" s="5"/>
    </row>
    <row r="2" spans="6:11" ht="12">
      <c r="F2" s="1"/>
      <c r="K2" s="2" t="s">
        <v>38</v>
      </c>
    </row>
    <row r="3" spans="4:11" ht="12">
      <c r="D3" s="6"/>
      <c r="F3" s="1"/>
      <c r="K3">
        <v>192</v>
      </c>
    </row>
    <row r="4" spans="1:10" ht="1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0" ht="12">
      <c r="A5" s="3" t="s">
        <v>42</v>
      </c>
      <c r="B5" s="5"/>
      <c r="C5" s="5"/>
      <c r="D5" s="5"/>
      <c r="E5" s="3"/>
      <c r="F5" s="5"/>
      <c r="G5" s="5"/>
      <c r="H5" s="5"/>
      <c r="I5" s="5"/>
      <c r="J5" s="5"/>
    </row>
    <row r="7" spans="5:9" ht="12">
      <c r="E7" s="19">
        <f>ROUND(+'Central Supply'!D5,0)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14</v>
      </c>
      <c r="F8" s="2" t="s">
        <v>2</v>
      </c>
      <c r="G8" s="1" t="s">
        <v>14</v>
      </c>
      <c r="I8" s="2" t="s">
        <v>2</v>
      </c>
      <c r="J8" s="2"/>
      <c r="K8" s="2" t="s">
        <v>72</v>
      </c>
    </row>
    <row r="9" spans="1:11" ht="12">
      <c r="A9" s="2"/>
      <c r="B9" s="2" t="s">
        <v>47</v>
      </c>
      <c r="C9" s="2" t="s">
        <v>48</v>
      </c>
      <c r="D9" s="1" t="s">
        <v>15</v>
      </c>
      <c r="E9" s="1" t="s">
        <v>4</v>
      </c>
      <c r="F9" s="1" t="s">
        <v>4</v>
      </c>
      <c r="G9" s="1" t="s">
        <v>15</v>
      </c>
      <c r="H9" s="1" t="s">
        <v>4</v>
      </c>
      <c r="I9" s="1" t="s">
        <v>4</v>
      </c>
      <c r="J9" s="1"/>
      <c r="K9" s="2" t="s">
        <v>73</v>
      </c>
    </row>
    <row r="10" spans="2:11" ht="12">
      <c r="B10">
        <f>+'Central Supply'!A5</f>
        <v>1</v>
      </c>
      <c r="C10" t="str">
        <f>+'Central Supply'!B5</f>
        <v>SWEDISH HEALTH SERVICES</v>
      </c>
      <c r="D10" s="7">
        <f>ROUND(+'Central Supply'!I5,0)</f>
        <v>105456</v>
      </c>
      <c r="E10" s="7">
        <f>ROUND(+'Central Supply'!V5,0)</f>
        <v>64206</v>
      </c>
      <c r="F10" s="8">
        <f>IF(D10=0,"",IF(E10=0,"",ROUND(D10/E10,2)))</f>
        <v>1.64</v>
      </c>
      <c r="G10" s="7">
        <f>ROUND(+'Central Supply'!I107,0)</f>
        <v>520</v>
      </c>
      <c r="H10" s="7">
        <f>ROUND(+'Central Supply'!V107,0)</f>
        <v>65434</v>
      </c>
      <c r="I10" s="8">
        <f>IF(G10=0,"",IF(H10=0,"",ROUND(G10/H10,2)))</f>
        <v>0.01</v>
      </c>
      <c r="J10" s="8"/>
      <c r="K10" s="9">
        <f>IF(D10=0,"",IF(E10=0,"",IF(G10=0,"",IF(H10=0,"",ROUND(I10/F10-1,4)))))</f>
        <v>-0.9939</v>
      </c>
    </row>
    <row r="11" spans="2:11" ht="12">
      <c r="B11">
        <f>+'Central Supply'!A6</f>
        <v>3</v>
      </c>
      <c r="C11" t="str">
        <f>+'Central Supply'!B6</f>
        <v>SWEDISH MEDICAL CENTER CHERRY HILL</v>
      </c>
      <c r="D11" s="7">
        <f>ROUND(+'Central Supply'!I6,0)</f>
        <v>0</v>
      </c>
      <c r="E11" s="7">
        <f>ROUND(+'Central Supply'!V6,0)</f>
        <v>25431</v>
      </c>
      <c r="F11" s="8">
        <f aca="true" t="shared" si="0" ref="F11:F74">IF(D11=0,"",IF(E11=0,"",ROUND(D11/E11,2)))</f>
      </c>
      <c r="G11" s="7">
        <f>ROUND(+'Central Supply'!I108,0)</f>
        <v>0</v>
      </c>
      <c r="H11" s="7">
        <f>ROUND(+'Central Supply'!V108,0)</f>
        <v>27098</v>
      </c>
      <c r="I11" s="8">
        <f aca="true" t="shared" si="1" ref="I11:I74">IF(G11=0,"",IF(H11=0,"",ROUND(G11/H11,2)))</f>
      </c>
      <c r="J11" s="8"/>
      <c r="K11" s="9">
        <f aca="true" t="shared" si="2" ref="K11:K74">IF(D11=0,"",IF(E11=0,"",IF(G11=0,"",IF(H11=0,"",ROUND(I11/F11-1,4)))))</f>
      </c>
    </row>
    <row r="12" spans="2:11" ht="12">
      <c r="B12">
        <f>+'Central Supply'!A7</f>
        <v>8</v>
      </c>
      <c r="C12" t="str">
        <f>+'Central Supply'!B7</f>
        <v>KLICKITAT VALLEY HOSPITAL</v>
      </c>
      <c r="D12" s="7">
        <f>ROUND(+'Central Supply'!I7,0)</f>
        <v>0</v>
      </c>
      <c r="E12" s="7">
        <f>ROUND(+'Central Supply'!V7,0)</f>
        <v>1629</v>
      </c>
      <c r="F12" s="8">
        <f t="shared" si="0"/>
      </c>
      <c r="G12" s="7">
        <f>ROUND(+'Central Supply'!I109,0)</f>
        <v>0</v>
      </c>
      <c r="H12" s="7">
        <f>ROUND(+'Central Supply'!V109,0)</f>
        <v>1645</v>
      </c>
      <c r="I12" s="8">
        <f t="shared" si="1"/>
      </c>
      <c r="J12" s="8"/>
      <c r="K12" s="9">
        <f t="shared" si="2"/>
      </c>
    </row>
    <row r="13" spans="2:11" ht="12">
      <c r="B13">
        <f>+'Central Supply'!A8</f>
        <v>10</v>
      </c>
      <c r="C13" t="str">
        <f>+'Central Supply'!B8</f>
        <v>VIRGINIA MASON MEDICAL CENTER</v>
      </c>
      <c r="D13" s="7">
        <f>ROUND(+'Central Supply'!I8,0)</f>
        <v>782</v>
      </c>
      <c r="E13" s="7">
        <f>ROUND(+'Central Supply'!V8,0)</f>
        <v>76904</v>
      </c>
      <c r="F13" s="8">
        <f t="shared" si="0"/>
        <v>0.01</v>
      </c>
      <c r="G13" s="7">
        <f>ROUND(+'Central Supply'!I110,0)</f>
        <v>0</v>
      </c>
      <c r="H13" s="7">
        <f>ROUND(+'Central Supply'!V110,0)</f>
        <v>79237</v>
      </c>
      <c r="I13" s="8">
        <f t="shared" si="1"/>
      </c>
      <c r="J13" s="8"/>
      <c r="K13" s="9">
        <f t="shared" si="2"/>
      </c>
    </row>
    <row r="14" spans="2:11" ht="12">
      <c r="B14">
        <f>+'Central Supply'!A9</f>
        <v>14</v>
      </c>
      <c r="C14" t="str">
        <f>+'Central Supply'!B9</f>
        <v>SEATTLE CHILDRENS HOSPITAL</v>
      </c>
      <c r="D14" s="7">
        <f>ROUND(+'Central Supply'!I9,0)</f>
        <v>0</v>
      </c>
      <c r="E14" s="7">
        <f>ROUND(+'Central Supply'!V9,0)</f>
        <v>26512</v>
      </c>
      <c r="F14" s="8">
        <f t="shared" si="0"/>
      </c>
      <c r="G14" s="7">
        <f>ROUND(+'Central Supply'!I111,0)</f>
        <v>0</v>
      </c>
      <c r="H14" s="7">
        <f>ROUND(+'Central Supply'!V111,0)</f>
        <v>28361</v>
      </c>
      <c r="I14" s="8">
        <f t="shared" si="1"/>
      </c>
      <c r="J14" s="8"/>
      <c r="K14" s="9">
        <f t="shared" si="2"/>
      </c>
    </row>
    <row r="15" spans="2:11" ht="12">
      <c r="B15">
        <f>+'Central Supply'!A10</f>
        <v>20</v>
      </c>
      <c r="C15" t="str">
        <f>+'Central Supply'!B10</f>
        <v>GROUP HEALTH CENTRAL</v>
      </c>
      <c r="D15" s="7">
        <f>ROUND(+'Central Supply'!I10,0)</f>
        <v>0</v>
      </c>
      <c r="E15" s="7">
        <f>ROUND(+'Central Supply'!V10,0)</f>
        <v>1208</v>
      </c>
      <c r="F15" s="8">
        <f t="shared" si="0"/>
      </c>
      <c r="G15" s="7">
        <f>ROUND(+'Central Supply'!I112,0)</f>
        <v>0</v>
      </c>
      <c r="H15" s="7">
        <f>ROUND(+'Central Supply'!V112,0)</f>
        <v>1122</v>
      </c>
      <c r="I15" s="8">
        <f t="shared" si="1"/>
      </c>
      <c r="J15" s="8"/>
      <c r="K15" s="9">
        <f t="shared" si="2"/>
      </c>
    </row>
    <row r="16" spans="2:11" ht="12">
      <c r="B16">
        <f>+'Central Supply'!A11</f>
        <v>21</v>
      </c>
      <c r="C16" t="str">
        <f>+'Central Supply'!B11</f>
        <v>NEWPORT COMMUNITY HOSPITAL</v>
      </c>
      <c r="D16" s="7">
        <f>ROUND(+'Central Supply'!I11,0)</f>
        <v>0</v>
      </c>
      <c r="E16" s="7">
        <f>ROUND(+'Central Supply'!V11,0)</f>
        <v>2926</v>
      </c>
      <c r="F16" s="8">
        <f t="shared" si="0"/>
      </c>
      <c r="G16" s="7">
        <f>ROUND(+'Central Supply'!I113,0)</f>
        <v>0</v>
      </c>
      <c r="H16" s="7">
        <f>ROUND(+'Central Supply'!V113,0)</f>
        <v>2664</v>
      </c>
      <c r="I16" s="8">
        <f t="shared" si="1"/>
      </c>
      <c r="J16" s="8"/>
      <c r="K16" s="9">
        <f t="shared" si="2"/>
      </c>
    </row>
    <row r="17" spans="2:11" ht="12">
      <c r="B17">
        <f>+'Central Supply'!A12</f>
        <v>22</v>
      </c>
      <c r="C17" t="str">
        <f>+'Central Supply'!B12</f>
        <v>LOURDES MEDICAL CENTER</v>
      </c>
      <c r="D17" s="7">
        <f>ROUND(+'Central Supply'!I12,0)</f>
        <v>0</v>
      </c>
      <c r="E17" s="7">
        <f>ROUND(+'Central Supply'!V12,0)</f>
        <v>4975</v>
      </c>
      <c r="F17" s="8">
        <f t="shared" si="0"/>
      </c>
      <c r="G17" s="7">
        <f>ROUND(+'Central Supply'!I114,0)</f>
        <v>0</v>
      </c>
      <c r="H17" s="7">
        <f>ROUND(+'Central Supply'!V114,0)</f>
        <v>4807</v>
      </c>
      <c r="I17" s="8">
        <f t="shared" si="1"/>
      </c>
      <c r="J17" s="8"/>
      <c r="K17" s="9">
        <f t="shared" si="2"/>
      </c>
    </row>
    <row r="18" spans="2:11" ht="12">
      <c r="B18">
        <f>+'Central Supply'!A13</f>
        <v>23</v>
      </c>
      <c r="C18" t="str">
        <f>+'Central Supply'!B13</f>
        <v>OKANOGAN-DOUGLAS DISTRICT HOSPITAL</v>
      </c>
      <c r="D18" s="7">
        <f>ROUND(+'Central Supply'!I13,0)</f>
        <v>0</v>
      </c>
      <c r="E18" s="7">
        <f>ROUND(+'Central Supply'!V13,0)</f>
        <v>1506</v>
      </c>
      <c r="F18" s="8">
        <f t="shared" si="0"/>
      </c>
      <c r="G18" s="7">
        <f>ROUND(+'Central Supply'!I115,0)</f>
        <v>0</v>
      </c>
      <c r="H18" s="7">
        <f>ROUND(+'Central Supply'!V115,0)</f>
        <v>1454</v>
      </c>
      <c r="I18" s="8">
        <f t="shared" si="1"/>
      </c>
      <c r="J18" s="8"/>
      <c r="K18" s="9">
        <f t="shared" si="2"/>
      </c>
    </row>
    <row r="19" spans="2:11" ht="12">
      <c r="B19">
        <f>+'Central Supply'!A14</f>
        <v>26</v>
      </c>
      <c r="C19" t="str">
        <f>+'Central Supply'!B14</f>
        <v>PEACEHEALTH SAINT JOHN MEDICAL CENTER</v>
      </c>
      <c r="D19" s="7">
        <f>ROUND(+'Central Supply'!I14,0)</f>
        <v>0</v>
      </c>
      <c r="E19" s="7">
        <f>ROUND(+'Central Supply'!V14,0)</f>
        <v>23290</v>
      </c>
      <c r="F19" s="8">
        <f t="shared" si="0"/>
      </c>
      <c r="G19" s="7">
        <f>ROUND(+'Central Supply'!I116,0)</f>
        <v>0</v>
      </c>
      <c r="H19" s="7">
        <f>ROUND(+'Central Supply'!V116,0)</f>
        <v>24570</v>
      </c>
      <c r="I19" s="8">
        <f t="shared" si="1"/>
      </c>
      <c r="J19" s="8"/>
      <c r="K19" s="9">
        <f t="shared" si="2"/>
      </c>
    </row>
    <row r="20" spans="2:11" ht="12">
      <c r="B20">
        <f>+'Central Supply'!A15</f>
        <v>29</v>
      </c>
      <c r="C20" t="str">
        <f>+'Central Supply'!B15</f>
        <v>HARBORVIEW MEDICAL CENTER</v>
      </c>
      <c r="D20" s="7">
        <f>ROUND(+'Central Supply'!I15,0)</f>
        <v>0</v>
      </c>
      <c r="E20" s="7">
        <f>ROUND(+'Central Supply'!V15,0)</f>
        <v>43532</v>
      </c>
      <c r="F20" s="8">
        <f t="shared" si="0"/>
      </c>
      <c r="G20" s="7">
        <f>ROUND(+'Central Supply'!I117,0)</f>
        <v>0</v>
      </c>
      <c r="H20" s="7">
        <f>ROUND(+'Central Supply'!V117,0)</f>
        <v>43020</v>
      </c>
      <c r="I20" s="8">
        <f t="shared" si="1"/>
      </c>
      <c r="J20" s="8"/>
      <c r="K20" s="9">
        <f t="shared" si="2"/>
      </c>
    </row>
    <row r="21" spans="2:11" ht="12">
      <c r="B21">
        <f>+'Central Supply'!A16</f>
        <v>32</v>
      </c>
      <c r="C21" t="str">
        <f>+'Central Supply'!B16</f>
        <v>SAINT JOSEPH MEDICAL CENTER</v>
      </c>
      <c r="D21" s="7">
        <f>ROUND(+'Central Supply'!I16,0)</f>
        <v>0</v>
      </c>
      <c r="E21" s="7">
        <f>ROUND(+'Central Supply'!V16,0)</f>
        <v>46717</v>
      </c>
      <c r="F21" s="8">
        <f t="shared" si="0"/>
      </c>
      <c r="G21" s="7">
        <f>ROUND(+'Central Supply'!I118,0)</f>
        <v>0</v>
      </c>
      <c r="H21" s="7">
        <f>ROUND(+'Central Supply'!V118,0)</f>
        <v>43072</v>
      </c>
      <c r="I21" s="8">
        <f t="shared" si="1"/>
      </c>
      <c r="J21" s="8"/>
      <c r="K21" s="9">
        <f t="shared" si="2"/>
      </c>
    </row>
    <row r="22" spans="2:11" ht="12">
      <c r="B22">
        <f>+'Central Supply'!A17</f>
        <v>35</v>
      </c>
      <c r="C22" t="str">
        <f>+'Central Supply'!B17</f>
        <v>ENUMCLAW REGIONAL HOSPITAL</v>
      </c>
      <c r="D22" s="7">
        <f>ROUND(+'Central Supply'!I17,0)</f>
        <v>0</v>
      </c>
      <c r="E22" s="7">
        <f>ROUND(+'Central Supply'!V17,0)</f>
        <v>3584</v>
      </c>
      <c r="F22" s="8">
        <f t="shared" si="0"/>
      </c>
      <c r="G22" s="7">
        <f>ROUND(+'Central Supply'!I119,0)</f>
        <v>0</v>
      </c>
      <c r="H22" s="7">
        <f>ROUND(+'Central Supply'!V119,0)</f>
        <v>3826</v>
      </c>
      <c r="I22" s="8">
        <f t="shared" si="1"/>
      </c>
      <c r="J22" s="8"/>
      <c r="K22" s="9">
        <f t="shared" si="2"/>
      </c>
    </row>
    <row r="23" spans="2:11" ht="12">
      <c r="B23">
        <f>+'Central Supply'!A18</f>
        <v>37</v>
      </c>
      <c r="C23" t="str">
        <f>+'Central Supply'!B18</f>
        <v>DEACONESS MEDICAL CENTER</v>
      </c>
      <c r="D23" s="7">
        <f>ROUND(+'Central Supply'!I18,0)</f>
        <v>0</v>
      </c>
      <c r="E23" s="7">
        <f>ROUND(+'Central Supply'!V18,0)</f>
        <v>18891</v>
      </c>
      <c r="F23" s="8">
        <f t="shared" si="0"/>
      </c>
      <c r="G23" s="7">
        <f>ROUND(+'Central Supply'!I120,0)</f>
        <v>0</v>
      </c>
      <c r="H23" s="7">
        <f>ROUND(+'Central Supply'!V120,0)</f>
        <v>24058</v>
      </c>
      <c r="I23" s="8">
        <f t="shared" si="1"/>
      </c>
      <c r="J23" s="8"/>
      <c r="K23" s="9">
        <f t="shared" si="2"/>
      </c>
    </row>
    <row r="24" spans="2:11" ht="12">
      <c r="B24">
        <f>+'Central Supply'!A19</f>
        <v>38</v>
      </c>
      <c r="C24" t="str">
        <f>+'Central Supply'!B19</f>
        <v>OLYMPIC MEDICAL CENTER</v>
      </c>
      <c r="D24" s="7">
        <f>ROUND(+'Central Supply'!I19,0)</f>
        <v>0</v>
      </c>
      <c r="E24" s="7">
        <f>ROUND(+'Central Supply'!V19,0)</f>
        <v>13147</v>
      </c>
      <c r="F24" s="8">
        <f t="shared" si="0"/>
      </c>
      <c r="G24" s="7">
        <f>ROUND(+'Central Supply'!I121,0)</f>
        <v>0</v>
      </c>
      <c r="H24" s="7">
        <f>ROUND(+'Central Supply'!V121,0)</f>
        <v>13521</v>
      </c>
      <c r="I24" s="8">
        <f t="shared" si="1"/>
      </c>
      <c r="J24" s="8"/>
      <c r="K24" s="9">
        <f t="shared" si="2"/>
      </c>
    </row>
    <row r="25" spans="2:11" ht="12">
      <c r="B25">
        <f>+'Central Supply'!A20</f>
        <v>39</v>
      </c>
      <c r="C25" t="str">
        <f>+'Central Supply'!B20</f>
        <v>KENNEWICK GENERAL HOSPITAL</v>
      </c>
      <c r="D25" s="7">
        <f>ROUND(+'Central Supply'!I20,0)</f>
        <v>0</v>
      </c>
      <c r="E25" s="7">
        <f>ROUND(+'Central Supply'!V20,0)</f>
        <v>11240</v>
      </c>
      <c r="F25" s="8">
        <f t="shared" si="0"/>
      </c>
      <c r="G25" s="7">
        <f>ROUND(+'Central Supply'!I122,0)</f>
        <v>0</v>
      </c>
      <c r="H25" s="7">
        <f>ROUND(+'Central Supply'!V122,0)</f>
        <v>11618</v>
      </c>
      <c r="I25" s="8">
        <f t="shared" si="1"/>
      </c>
      <c r="J25" s="8"/>
      <c r="K25" s="9">
        <f t="shared" si="2"/>
      </c>
    </row>
    <row r="26" spans="2:11" ht="12">
      <c r="B26">
        <f>+'Central Supply'!A21</f>
        <v>43</v>
      </c>
      <c r="C26" t="str">
        <f>+'Central Supply'!B21</f>
        <v>WALLA WALLA GENERAL HOSPITAL</v>
      </c>
      <c r="D26" s="7">
        <f>ROUND(+'Central Supply'!I21,0)</f>
        <v>0</v>
      </c>
      <c r="E26" s="7">
        <f>ROUND(+'Central Supply'!V21,0)</f>
        <v>3984</v>
      </c>
      <c r="F26" s="8">
        <f t="shared" si="0"/>
      </c>
      <c r="G26" s="7">
        <f>ROUND(+'Central Supply'!I123,0)</f>
        <v>0</v>
      </c>
      <c r="H26" s="7">
        <f>ROUND(+'Central Supply'!V123,0)</f>
        <v>4221</v>
      </c>
      <c r="I26" s="8">
        <f t="shared" si="1"/>
      </c>
      <c r="J26" s="8"/>
      <c r="K26" s="9">
        <f t="shared" si="2"/>
      </c>
    </row>
    <row r="27" spans="2:11" ht="12">
      <c r="B27">
        <f>+'Central Supply'!A22</f>
        <v>45</v>
      </c>
      <c r="C27" t="str">
        <f>+'Central Supply'!B22</f>
        <v>COLUMBIA BASIN HOSPITAL</v>
      </c>
      <c r="D27" s="7">
        <f>ROUND(+'Central Supply'!I22,0)</f>
        <v>0</v>
      </c>
      <c r="E27" s="7">
        <f>ROUND(+'Central Supply'!V22,0)</f>
        <v>1214</v>
      </c>
      <c r="F27" s="8">
        <f t="shared" si="0"/>
      </c>
      <c r="G27" s="7">
        <f>ROUND(+'Central Supply'!I124,0)</f>
        <v>0</v>
      </c>
      <c r="H27" s="7">
        <f>ROUND(+'Central Supply'!V124,0)</f>
        <v>1212</v>
      </c>
      <c r="I27" s="8">
        <f t="shared" si="1"/>
      </c>
      <c r="J27" s="8"/>
      <c r="K27" s="9">
        <f t="shared" si="2"/>
      </c>
    </row>
    <row r="28" spans="2:11" ht="12">
      <c r="B28">
        <f>+'Central Supply'!A23</f>
        <v>46</v>
      </c>
      <c r="C28" t="str">
        <f>+'Central Supply'!B23</f>
        <v>PROSSER MEMORIAL HOSPITAL</v>
      </c>
      <c r="D28" s="7">
        <f>ROUND(+'Central Supply'!I23,0)</f>
        <v>0</v>
      </c>
      <c r="E28" s="7">
        <f>ROUND(+'Central Supply'!V23,0)</f>
        <v>2419</v>
      </c>
      <c r="F28" s="8">
        <f t="shared" si="0"/>
      </c>
      <c r="G28" s="7">
        <f>ROUND(+'Central Supply'!I125,0)</f>
        <v>586446</v>
      </c>
      <c r="H28" s="7">
        <f>ROUND(+'Central Supply'!V125,0)</f>
        <v>1940</v>
      </c>
      <c r="I28" s="8">
        <f t="shared" si="1"/>
        <v>302.29</v>
      </c>
      <c r="J28" s="8"/>
      <c r="K28" s="9">
        <f t="shared" si="2"/>
      </c>
    </row>
    <row r="29" spans="2:11" ht="12">
      <c r="B29">
        <f>+'Central Supply'!A24</f>
        <v>50</v>
      </c>
      <c r="C29" t="str">
        <f>+'Central Supply'!B24</f>
        <v>PROVIDENCE SAINT MARY MEDICAL CENTER</v>
      </c>
      <c r="D29" s="7">
        <f>ROUND(+'Central Supply'!I24,0)</f>
        <v>0</v>
      </c>
      <c r="E29" s="7">
        <f>ROUND(+'Central Supply'!V24,0)</f>
        <v>13790</v>
      </c>
      <c r="F29" s="8">
        <f t="shared" si="0"/>
      </c>
      <c r="G29" s="7">
        <f>ROUND(+'Central Supply'!I126,0)</f>
        <v>0</v>
      </c>
      <c r="H29" s="7">
        <f>ROUND(+'Central Supply'!V126,0)</f>
        <v>13198</v>
      </c>
      <c r="I29" s="8">
        <f t="shared" si="1"/>
      </c>
      <c r="J29" s="8"/>
      <c r="K29" s="9">
        <f t="shared" si="2"/>
      </c>
    </row>
    <row r="30" spans="2:11" ht="12">
      <c r="B30">
        <f>+'Central Supply'!A25</f>
        <v>54</v>
      </c>
      <c r="C30" t="str">
        <f>+'Central Supply'!B25</f>
        <v>FORKS COMMUNITY HOSPITAL</v>
      </c>
      <c r="D30" s="7">
        <f>ROUND(+'Central Supply'!I25,0)</f>
        <v>0</v>
      </c>
      <c r="E30" s="7">
        <f>ROUND(+'Central Supply'!V25,0)</f>
        <v>2002</v>
      </c>
      <c r="F30" s="8">
        <f t="shared" si="0"/>
      </c>
      <c r="G30" s="7">
        <f>ROUND(+'Central Supply'!I127,0)</f>
        <v>0</v>
      </c>
      <c r="H30" s="7">
        <f>ROUND(+'Central Supply'!V127,0)</f>
        <v>1817</v>
      </c>
      <c r="I30" s="8">
        <f t="shared" si="1"/>
      </c>
      <c r="J30" s="8"/>
      <c r="K30" s="9">
        <f t="shared" si="2"/>
      </c>
    </row>
    <row r="31" spans="2:11" ht="12">
      <c r="B31">
        <f>+'Central Supply'!A26</f>
        <v>56</v>
      </c>
      <c r="C31" t="str">
        <f>+'Central Supply'!B26</f>
        <v>WILLAPA HARBOR HOSPITAL</v>
      </c>
      <c r="D31" s="7">
        <f>ROUND(+'Central Supply'!I26,0)</f>
        <v>0</v>
      </c>
      <c r="E31" s="7">
        <f>ROUND(+'Central Supply'!V26,0)</f>
        <v>1630</v>
      </c>
      <c r="F31" s="8">
        <f t="shared" si="0"/>
      </c>
      <c r="G31" s="7">
        <f>ROUND(+'Central Supply'!I128,0)</f>
        <v>0</v>
      </c>
      <c r="H31" s="7">
        <f>ROUND(+'Central Supply'!V128,0)</f>
        <v>1521</v>
      </c>
      <c r="I31" s="8">
        <f t="shared" si="1"/>
      </c>
      <c r="J31" s="8"/>
      <c r="K31" s="9">
        <f t="shared" si="2"/>
      </c>
    </row>
    <row r="32" spans="2:11" ht="12">
      <c r="B32">
        <f>+'Central Supply'!A27</f>
        <v>58</v>
      </c>
      <c r="C32" t="str">
        <f>+'Central Supply'!B27</f>
        <v>YAKIMA VALLEY MEMORIAL HOSPITAL</v>
      </c>
      <c r="D32" s="7">
        <f>ROUND(+'Central Supply'!I27,0)</f>
        <v>0</v>
      </c>
      <c r="E32" s="7">
        <f>ROUND(+'Central Supply'!V27,0)</f>
        <v>31658</v>
      </c>
      <c r="F32" s="8">
        <f t="shared" si="0"/>
      </c>
      <c r="G32" s="7">
        <f>ROUND(+'Central Supply'!I129,0)</f>
        <v>0</v>
      </c>
      <c r="H32" s="7">
        <f>ROUND(+'Central Supply'!V129,0)</f>
        <v>33827</v>
      </c>
      <c r="I32" s="8">
        <f t="shared" si="1"/>
      </c>
      <c r="J32" s="8"/>
      <c r="K32" s="9">
        <f t="shared" si="2"/>
      </c>
    </row>
    <row r="33" spans="2:11" ht="12">
      <c r="B33">
        <f>+'Central Supply'!A28</f>
        <v>63</v>
      </c>
      <c r="C33" t="str">
        <f>+'Central Supply'!B28</f>
        <v>GRAYS HARBOR COMMUNITY HOSPITAL</v>
      </c>
      <c r="D33" s="7">
        <f>ROUND(+'Central Supply'!I28,0)</f>
        <v>0</v>
      </c>
      <c r="E33" s="7">
        <f>ROUND(+'Central Supply'!V28,0)</f>
        <v>11731</v>
      </c>
      <c r="F33" s="8">
        <f t="shared" si="0"/>
      </c>
      <c r="G33" s="7">
        <f>ROUND(+'Central Supply'!I130,0)</f>
        <v>0</v>
      </c>
      <c r="H33" s="7">
        <f>ROUND(+'Central Supply'!V130,0)</f>
        <v>12132</v>
      </c>
      <c r="I33" s="8">
        <f t="shared" si="1"/>
      </c>
      <c r="J33" s="8"/>
      <c r="K33" s="9">
        <f t="shared" si="2"/>
      </c>
    </row>
    <row r="34" spans="2:11" ht="12">
      <c r="B34">
        <f>+'Central Supply'!A29</f>
        <v>78</v>
      </c>
      <c r="C34" t="str">
        <f>+'Central Supply'!B29</f>
        <v>SAMARITAN HOSPITAL</v>
      </c>
      <c r="D34" s="7">
        <f>ROUND(+'Central Supply'!I29,0)</f>
        <v>0</v>
      </c>
      <c r="E34" s="7">
        <f>ROUND(+'Central Supply'!V29,0)</f>
        <v>6208</v>
      </c>
      <c r="F34" s="8">
        <f t="shared" si="0"/>
      </c>
      <c r="G34" s="7">
        <f>ROUND(+'Central Supply'!I131,0)</f>
        <v>0</v>
      </c>
      <c r="H34" s="7">
        <f>ROUND(+'Central Supply'!V131,0)</f>
        <v>6490</v>
      </c>
      <c r="I34" s="8">
        <f t="shared" si="1"/>
      </c>
      <c r="J34" s="8"/>
      <c r="K34" s="9">
        <f t="shared" si="2"/>
      </c>
    </row>
    <row r="35" spans="2:11" ht="12">
      <c r="B35">
        <f>+'Central Supply'!A30</f>
        <v>79</v>
      </c>
      <c r="C35" t="str">
        <f>+'Central Supply'!B30</f>
        <v>OCEAN BEACH HOSPITAL</v>
      </c>
      <c r="D35" s="7">
        <f>ROUND(+'Central Supply'!I30,0)</f>
        <v>0</v>
      </c>
      <c r="E35" s="7">
        <f>ROUND(+'Central Supply'!V30,0)</f>
        <v>1836</v>
      </c>
      <c r="F35" s="8">
        <f t="shared" si="0"/>
      </c>
      <c r="G35" s="7">
        <f>ROUND(+'Central Supply'!I132,0)</f>
        <v>0</v>
      </c>
      <c r="H35" s="7">
        <f>ROUND(+'Central Supply'!V132,0)</f>
        <v>1549</v>
      </c>
      <c r="I35" s="8">
        <f t="shared" si="1"/>
      </c>
      <c r="J35" s="8"/>
      <c r="K35" s="9">
        <f t="shared" si="2"/>
      </c>
    </row>
    <row r="36" spans="2:11" ht="12">
      <c r="B36">
        <f>+'Central Supply'!A31</f>
        <v>80</v>
      </c>
      <c r="C36" t="str">
        <f>+'Central Supply'!B31</f>
        <v>ODESSA MEMORIAL HOSPITAL</v>
      </c>
      <c r="D36" s="7">
        <f>ROUND(+'Central Supply'!I31,0)</f>
        <v>0</v>
      </c>
      <c r="E36" s="7">
        <f>ROUND(+'Central Supply'!V31,0)</f>
        <v>252</v>
      </c>
      <c r="F36" s="8">
        <f t="shared" si="0"/>
      </c>
      <c r="G36" s="7">
        <f>ROUND(+'Central Supply'!I133,0)</f>
        <v>0</v>
      </c>
      <c r="H36" s="7">
        <f>ROUND(+'Central Supply'!V133,0)</f>
        <v>237</v>
      </c>
      <c r="I36" s="8">
        <f t="shared" si="1"/>
      </c>
      <c r="J36" s="8"/>
      <c r="K36" s="9">
        <f t="shared" si="2"/>
      </c>
    </row>
    <row r="37" spans="2:11" ht="12">
      <c r="B37">
        <f>+'Central Supply'!A32</f>
        <v>81</v>
      </c>
      <c r="C37" t="str">
        <f>+'Central Supply'!B32</f>
        <v>GOOD SAMARITAN HOSPITAL</v>
      </c>
      <c r="D37" s="7">
        <f>ROUND(+'Central Supply'!I32,0)</f>
        <v>9399</v>
      </c>
      <c r="E37" s="7">
        <f>ROUND(+'Central Supply'!V32,0)</f>
        <v>22063</v>
      </c>
      <c r="F37" s="8">
        <f t="shared" si="0"/>
        <v>0.43</v>
      </c>
      <c r="G37" s="7">
        <f>ROUND(+'Central Supply'!I134,0)</f>
        <v>0</v>
      </c>
      <c r="H37" s="7">
        <f>ROUND(+'Central Supply'!V134,0)</f>
        <v>21554</v>
      </c>
      <c r="I37" s="8">
        <f t="shared" si="1"/>
      </c>
      <c r="J37" s="8"/>
      <c r="K37" s="9">
        <f t="shared" si="2"/>
      </c>
    </row>
    <row r="38" spans="2:11" ht="12">
      <c r="B38">
        <f>+'Central Supply'!A33</f>
        <v>82</v>
      </c>
      <c r="C38" t="str">
        <f>+'Central Supply'!B33</f>
        <v>GARFIELD COUNTY MEMORIAL HOSPITAL</v>
      </c>
      <c r="D38" s="7">
        <f>ROUND(+'Central Supply'!I33,0)</f>
        <v>2250</v>
      </c>
      <c r="E38" s="7">
        <f>ROUND(+'Central Supply'!V33,0)</f>
        <v>224</v>
      </c>
      <c r="F38" s="8">
        <f t="shared" si="0"/>
        <v>10.04</v>
      </c>
      <c r="G38" s="7">
        <f>ROUND(+'Central Supply'!I135,0)</f>
        <v>300</v>
      </c>
      <c r="H38" s="7">
        <f>ROUND(+'Central Supply'!V135,0)</f>
        <v>509</v>
      </c>
      <c r="I38" s="8">
        <f t="shared" si="1"/>
        <v>0.59</v>
      </c>
      <c r="J38" s="8"/>
      <c r="K38" s="9">
        <f t="shared" si="2"/>
        <v>-0.9412</v>
      </c>
    </row>
    <row r="39" spans="2:11" ht="12">
      <c r="B39">
        <f>+'Central Supply'!A34</f>
        <v>84</v>
      </c>
      <c r="C39" t="str">
        <f>+'Central Supply'!B34</f>
        <v>PROVIDENCE REGIONAL MEDICAL CENTER EVERETT</v>
      </c>
      <c r="D39" s="7">
        <f>ROUND(+'Central Supply'!I34,0)</f>
        <v>0</v>
      </c>
      <c r="E39" s="7">
        <f>ROUND(+'Central Supply'!V34,0)</f>
        <v>47661</v>
      </c>
      <c r="F39" s="8">
        <f t="shared" si="0"/>
      </c>
      <c r="G39" s="7">
        <f>ROUND(+'Central Supply'!I136,0)</f>
        <v>0</v>
      </c>
      <c r="H39" s="7">
        <f>ROUND(+'Central Supply'!V136,0)</f>
        <v>52314</v>
      </c>
      <c r="I39" s="8">
        <f t="shared" si="1"/>
      </c>
      <c r="J39" s="8"/>
      <c r="K39" s="9">
        <f t="shared" si="2"/>
      </c>
    </row>
    <row r="40" spans="2:11" ht="12">
      <c r="B40">
        <f>+'Central Supply'!A35</f>
        <v>85</v>
      </c>
      <c r="C40" t="str">
        <f>+'Central Supply'!B35</f>
        <v>JEFFERSON HEALTHCARE HOSPITAL</v>
      </c>
      <c r="D40" s="7">
        <f>ROUND(+'Central Supply'!I35,0)</f>
        <v>0</v>
      </c>
      <c r="E40" s="7">
        <f>ROUND(+'Central Supply'!V35,0)</f>
        <v>4378</v>
      </c>
      <c r="F40" s="8">
        <f t="shared" si="0"/>
      </c>
      <c r="G40" s="7">
        <f>ROUND(+'Central Supply'!I137,0)</f>
        <v>0</v>
      </c>
      <c r="H40" s="7">
        <f>ROUND(+'Central Supply'!V137,0)</f>
        <v>4690</v>
      </c>
      <c r="I40" s="8">
        <f t="shared" si="1"/>
      </c>
      <c r="J40" s="8"/>
      <c r="K40" s="9">
        <f t="shared" si="2"/>
      </c>
    </row>
    <row r="41" spans="2:11" ht="12">
      <c r="B41">
        <f>+'Central Supply'!A36</f>
        <v>96</v>
      </c>
      <c r="C41" t="str">
        <f>+'Central Supply'!B36</f>
        <v>SKYLINE HOSPITAL</v>
      </c>
      <c r="D41" s="7">
        <f>ROUND(+'Central Supply'!I36,0)</f>
        <v>0</v>
      </c>
      <c r="E41" s="7">
        <f>ROUND(+'Central Supply'!V36,0)</f>
        <v>1264</v>
      </c>
      <c r="F41" s="8">
        <f t="shared" si="0"/>
      </c>
      <c r="G41" s="7">
        <f>ROUND(+'Central Supply'!I138,0)</f>
        <v>0</v>
      </c>
      <c r="H41" s="7">
        <f>ROUND(+'Central Supply'!V138,0)</f>
        <v>1369</v>
      </c>
      <c r="I41" s="8">
        <f t="shared" si="1"/>
      </c>
      <c r="J41" s="8"/>
      <c r="K41" s="9">
        <f t="shared" si="2"/>
      </c>
    </row>
    <row r="42" spans="2:11" ht="12">
      <c r="B42">
        <f>+'Central Supply'!A37</f>
        <v>102</v>
      </c>
      <c r="C42" t="str">
        <f>+'Central Supply'!B37</f>
        <v>YAKIMA REGIONAL MEDICAL AND CARDIAC CENTER</v>
      </c>
      <c r="D42" s="7">
        <f>ROUND(+'Central Supply'!I37,0)</f>
        <v>0</v>
      </c>
      <c r="E42" s="7">
        <f>ROUND(+'Central Supply'!V37,0)</f>
        <v>13168</v>
      </c>
      <c r="F42" s="8">
        <f t="shared" si="0"/>
      </c>
      <c r="G42" s="7">
        <f>ROUND(+'Central Supply'!I139,0)</f>
        <v>0</v>
      </c>
      <c r="H42" s="7">
        <f>ROUND(+'Central Supply'!V139,0)</f>
        <v>12871</v>
      </c>
      <c r="I42" s="8">
        <f t="shared" si="1"/>
      </c>
      <c r="J42" s="8"/>
      <c r="K42" s="9">
        <f t="shared" si="2"/>
      </c>
    </row>
    <row r="43" spans="2:11" ht="12">
      <c r="B43">
        <f>+'Central Supply'!A38</f>
        <v>104</v>
      </c>
      <c r="C43" t="str">
        <f>+'Central Supply'!B38</f>
        <v>VALLEY GENERAL HOSPITAL</v>
      </c>
      <c r="D43" s="7">
        <f>ROUND(+'Central Supply'!I38,0)</f>
        <v>0</v>
      </c>
      <c r="E43" s="7">
        <f>ROUND(+'Central Supply'!V38,0)</f>
        <v>5790</v>
      </c>
      <c r="F43" s="8">
        <f t="shared" si="0"/>
      </c>
      <c r="G43" s="7">
        <f>ROUND(+'Central Supply'!I140,0)</f>
        <v>0</v>
      </c>
      <c r="H43" s="7">
        <f>ROUND(+'Central Supply'!V140,0)</f>
        <v>5972</v>
      </c>
      <c r="I43" s="8">
        <f t="shared" si="1"/>
      </c>
      <c r="J43" s="8"/>
      <c r="K43" s="9">
        <f t="shared" si="2"/>
      </c>
    </row>
    <row r="44" spans="2:11" ht="12">
      <c r="B44">
        <f>+'Central Supply'!A39</f>
        <v>106</v>
      </c>
      <c r="C44" t="str">
        <f>+'Central Supply'!B39</f>
        <v>CASCADE VALLEY HOSPITAL</v>
      </c>
      <c r="D44" s="7">
        <f>ROUND(+'Central Supply'!I39,0)</f>
        <v>0</v>
      </c>
      <c r="E44" s="7">
        <f>ROUND(+'Central Supply'!V39,0)</f>
        <v>4926</v>
      </c>
      <c r="F44" s="8">
        <f t="shared" si="0"/>
      </c>
      <c r="G44" s="7">
        <f>ROUND(+'Central Supply'!I141,0)</f>
        <v>0</v>
      </c>
      <c r="H44" s="7">
        <f>ROUND(+'Central Supply'!V141,0)</f>
        <v>4607</v>
      </c>
      <c r="I44" s="8">
        <f t="shared" si="1"/>
      </c>
      <c r="J44" s="8"/>
      <c r="K44" s="9">
        <f t="shared" si="2"/>
      </c>
    </row>
    <row r="45" spans="2:11" ht="12">
      <c r="B45">
        <f>+'Central Supply'!A40</f>
        <v>107</v>
      </c>
      <c r="C45" t="str">
        <f>+'Central Supply'!B40</f>
        <v>NORTH VALLEY HOSPITAL</v>
      </c>
      <c r="D45" s="7">
        <f>ROUND(+'Central Supply'!I40,0)</f>
        <v>0</v>
      </c>
      <c r="E45" s="7">
        <f>ROUND(+'Central Supply'!V40,0)</f>
        <v>2275</v>
      </c>
      <c r="F45" s="8">
        <f t="shared" si="0"/>
      </c>
      <c r="G45" s="7">
        <f>ROUND(+'Central Supply'!I142,0)</f>
        <v>0</v>
      </c>
      <c r="H45" s="7">
        <f>ROUND(+'Central Supply'!V142,0)</f>
        <v>2016</v>
      </c>
      <c r="I45" s="8">
        <f t="shared" si="1"/>
      </c>
      <c r="J45" s="8"/>
      <c r="K45" s="9">
        <f t="shared" si="2"/>
      </c>
    </row>
    <row r="46" spans="2:11" ht="12">
      <c r="B46">
        <f>+'Central Supply'!A41</f>
        <v>108</v>
      </c>
      <c r="C46" t="str">
        <f>+'Central Supply'!B41</f>
        <v>TRI-STATE MEMORIAL HOSPITAL</v>
      </c>
      <c r="D46" s="7">
        <f>ROUND(+'Central Supply'!I41,0)</f>
        <v>0</v>
      </c>
      <c r="E46" s="7">
        <f>ROUND(+'Central Supply'!V41,0)</f>
        <v>5384</v>
      </c>
      <c r="F46" s="8">
        <f t="shared" si="0"/>
      </c>
      <c r="G46" s="7">
        <f>ROUND(+'Central Supply'!I143,0)</f>
        <v>0</v>
      </c>
      <c r="H46" s="7">
        <f>ROUND(+'Central Supply'!V143,0)</f>
        <v>0</v>
      </c>
      <c r="I46" s="8">
        <f t="shared" si="1"/>
      </c>
      <c r="J46" s="8"/>
      <c r="K46" s="9">
        <f t="shared" si="2"/>
      </c>
    </row>
    <row r="47" spans="2:11" ht="12">
      <c r="B47">
        <f>+'Central Supply'!A42</f>
        <v>111</v>
      </c>
      <c r="C47" t="str">
        <f>+'Central Supply'!B42</f>
        <v>EAST ADAMS RURAL HOSPITAL</v>
      </c>
      <c r="D47" s="7">
        <f>ROUND(+'Central Supply'!I42,0)</f>
        <v>0</v>
      </c>
      <c r="E47" s="7">
        <f>ROUND(+'Central Supply'!V42,0)</f>
        <v>521</v>
      </c>
      <c r="F47" s="8">
        <f t="shared" si="0"/>
      </c>
      <c r="G47" s="7">
        <f>ROUND(+'Central Supply'!I144,0)</f>
        <v>0</v>
      </c>
      <c r="H47" s="7">
        <f>ROUND(+'Central Supply'!V144,0)</f>
        <v>588</v>
      </c>
      <c r="I47" s="8">
        <f t="shared" si="1"/>
      </c>
      <c r="J47" s="8"/>
      <c r="K47" s="9">
        <f t="shared" si="2"/>
      </c>
    </row>
    <row r="48" spans="2:11" ht="12">
      <c r="B48">
        <f>+'Central Supply'!A43</f>
        <v>125</v>
      </c>
      <c r="C48" t="str">
        <f>+'Central Supply'!B43</f>
        <v>OTHELLO COMMUNITY HOSPITAL</v>
      </c>
      <c r="D48" s="7">
        <f>ROUND(+'Central Supply'!I43,0)</f>
        <v>0</v>
      </c>
      <c r="E48" s="7">
        <f>ROUND(+'Central Supply'!V43,0)</f>
        <v>1899</v>
      </c>
      <c r="F48" s="8">
        <f t="shared" si="0"/>
      </c>
      <c r="G48" s="7">
        <f>ROUND(+'Central Supply'!I145,0)</f>
        <v>0</v>
      </c>
      <c r="H48" s="7">
        <f>ROUND(+'Central Supply'!V145,0)</f>
        <v>1895</v>
      </c>
      <c r="I48" s="8">
        <f t="shared" si="1"/>
      </c>
      <c r="J48" s="8"/>
      <c r="K48" s="9">
        <f t="shared" si="2"/>
      </c>
    </row>
    <row r="49" spans="2:11" ht="12">
      <c r="B49">
        <f>+'Central Supply'!A44</f>
        <v>126</v>
      </c>
      <c r="C49" t="str">
        <f>+'Central Supply'!B44</f>
        <v>HIGHLINE MEDICAL CENTER</v>
      </c>
      <c r="D49" s="7">
        <f>ROUND(+'Central Supply'!I44,0)</f>
        <v>0</v>
      </c>
      <c r="E49" s="7">
        <f>ROUND(+'Central Supply'!V44,0)</f>
        <v>20908</v>
      </c>
      <c r="F49" s="8">
        <f t="shared" si="0"/>
      </c>
      <c r="G49" s="7">
        <f>ROUND(+'Central Supply'!I146,0)</f>
        <v>0</v>
      </c>
      <c r="H49" s="7">
        <f>ROUND(+'Central Supply'!V146,0)</f>
        <v>21534</v>
      </c>
      <c r="I49" s="8">
        <f t="shared" si="1"/>
      </c>
      <c r="J49" s="8"/>
      <c r="K49" s="9">
        <f t="shared" si="2"/>
      </c>
    </row>
    <row r="50" spans="2:11" ht="12">
      <c r="B50">
        <f>+'Central Supply'!A45</f>
        <v>128</v>
      </c>
      <c r="C50" t="str">
        <f>+'Central Supply'!B45</f>
        <v>UNIVERSITY OF WASHINGTON MEDICAL CENTER</v>
      </c>
      <c r="D50" s="7">
        <f>ROUND(+'Central Supply'!I45,0)</f>
        <v>0</v>
      </c>
      <c r="E50" s="7">
        <f>ROUND(+'Central Supply'!V45,0)</f>
        <v>48016</v>
      </c>
      <c r="F50" s="8">
        <f t="shared" si="0"/>
      </c>
      <c r="G50" s="7">
        <f>ROUND(+'Central Supply'!I147,0)</f>
        <v>0</v>
      </c>
      <c r="H50" s="7">
        <f>ROUND(+'Central Supply'!V147,0)</f>
        <v>48950</v>
      </c>
      <c r="I50" s="8">
        <f t="shared" si="1"/>
      </c>
      <c r="J50" s="8"/>
      <c r="K50" s="9">
        <f t="shared" si="2"/>
      </c>
    </row>
    <row r="51" spans="2:11" ht="12">
      <c r="B51">
        <f>+'Central Supply'!A46</f>
        <v>129</v>
      </c>
      <c r="C51" t="str">
        <f>+'Central Supply'!B46</f>
        <v>QUINCY VALLEY MEDICAL CENTER</v>
      </c>
      <c r="D51" s="7">
        <f>ROUND(+'Central Supply'!I46,0)</f>
        <v>0</v>
      </c>
      <c r="E51" s="7">
        <f>ROUND(+'Central Supply'!V46,0)</f>
        <v>501</v>
      </c>
      <c r="F51" s="8">
        <f t="shared" si="0"/>
      </c>
      <c r="G51" s="7">
        <f>ROUND(+'Central Supply'!I148,0)</f>
        <v>0</v>
      </c>
      <c r="H51" s="7">
        <f>ROUND(+'Central Supply'!V148,0)</f>
        <v>591</v>
      </c>
      <c r="I51" s="8">
        <f t="shared" si="1"/>
      </c>
      <c r="J51" s="8"/>
      <c r="K51" s="9">
        <f t="shared" si="2"/>
      </c>
    </row>
    <row r="52" spans="2:11" ht="12">
      <c r="B52">
        <f>+'Central Supply'!A47</f>
        <v>130</v>
      </c>
      <c r="C52" t="str">
        <f>+'Central Supply'!B47</f>
        <v>NORTHWEST HOSPITAL &amp; MEDICAL CENTER</v>
      </c>
      <c r="D52" s="7">
        <f>ROUND(+'Central Supply'!I47,0)</f>
        <v>0</v>
      </c>
      <c r="E52" s="7">
        <f>ROUND(+'Central Supply'!V47,0)</f>
        <v>23626</v>
      </c>
      <c r="F52" s="8">
        <f t="shared" si="0"/>
      </c>
      <c r="G52" s="7">
        <f>ROUND(+'Central Supply'!I149,0)</f>
        <v>0</v>
      </c>
      <c r="H52" s="7">
        <f>ROUND(+'Central Supply'!V149,0)</f>
        <v>24107</v>
      </c>
      <c r="I52" s="8">
        <f t="shared" si="1"/>
      </c>
      <c r="J52" s="8"/>
      <c r="K52" s="9">
        <f t="shared" si="2"/>
      </c>
    </row>
    <row r="53" spans="2:11" ht="12">
      <c r="B53">
        <f>+'Central Supply'!A48</f>
        <v>131</v>
      </c>
      <c r="C53" t="str">
        <f>+'Central Supply'!B48</f>
        <v>OVERLAKE HOSPITAL MEDICAL CENTER</v>
      </c>
      <c r="D53" s="7">
        <f>ROUND(+'Central Supply'!I48,0)</f>
        <v>63666</v>
      </c>
      <c r="E53" s="7">
        <f>ROUND(+'Central Supply'!V48,0)</f>
        <v>36964</v>
      </c>
      <c r="F53" s="8">
        <f t="shared" si="0"/>
        <v>1.72</v>
      </c>
      <c r="G53" s="7">
        <f>ROUND(+'Central Supply'!I150,0)</f>
        <v>61844</v>
      </c>
      <c r="H53" s="7">
        <f>ROUND(+'Central Supply'!V150,0)</f>
        <v>40193</v>
      </c>
      <c r="I53" s="8">
        <f t="shared" si="1"/>
        <v>1.54</v>
      </c>
      <c r="J53" s="8"/>
      <c r="K53" s="9">
        <f t="shared" si="2"/>
        <v>-0.1047</v>
      </c>
    </row>
    <row r="54" spans="2:11" ht="12">
      <c r="B54">
        <f>+'Central Supply'!A49</f>
        <v>132</v>
      </c>
      <c r="C54" t="str">
        <f>+'Central Supply'!B49</f>
        <v>SAINT CLARE HOSPITAL</v>
      </c>
      <c r="D54" s="7">
        <f>ROUND(+'Central Supply'!I49,0)</f>
        <v>295</v>
      </c>
      <c r="E54" s="7">
        <f>ROUND(+'Central Supply'!V49,0)</f>
        <v>11965</v>
      </c>
      <c r="F54" s="8">
        <f t="shared" si="0"/>
        <v>0.02</v>
      </c>
      <c r="G54" s="7">
        <f>ROUND(+'Central Supply'!I151,0)</f>
        <v>0</v>
      </c>
      <c r="H54" s="7">
        <f>ROUND(+'Central Supply'!V151,0)</f>
        <v>12684</v>
      </c>
      <c r="I54" s="8">
        <f t="shared" si="1"/>
      </c>
      <c r="J54" s="8"/>
      <c r="K54" s="9">
        <f t="shared" si="2"/>
      </c>
    </row>
    <row r="55" spans="2:11" ht="12">
      <c r="B55">
        <f>+'Central Supply'!A50</f>
        <v>134</v>
      </c>
      <c r="C55" t="str">
        <f>+'Central Supply'!B50</f>
        <v>ISLAND HOSPITAL</v>
      </c>
      <c r="D55" s="7">
        <f>ROUND(+'Central Supply'!I50,0)</f>
        <v>0</v>
      </c>
      <c r="E55" s="7">
        <f>ROUND(+'Central Supply'!V50,0)</f>
        <v>7752</v>
      </c>
      <c r="F55" s="8">
        <f t="shared" si="0"/>
      </c>
      <c r="G55" s="7">
        <f>ROUND(+'Central Supply'!I152,0)</f>
        <v>0</v>
      </c>
      <c r="H55" s="7">
        <f>ROUND(+'Central Supply'!V152,0)</f>
        <v>8079</v>
      </c>
      <c r="I55" s="8">
        <f t="shared" si="1"/>
      </c>
      <c r="J55" s="8"/>
      <c r="K55" s="9">
        <f t="shared" si="2"/>
      </c>
    </row>
    <row r="56" spans="2:11" ht="12">
      <c r="B56">
        <f>+'Central Supply'!A51</f>
        <v>137</v>
      </c>
      <c r="C56" t="str">
        <f>+'Central Supply'!B51</f>
        <v>LINCOLN HOSPITAL</v>
      </c>
      <c r="D56" s="7">
        <f>ROUND(+'Central Supply'!I51,0)</f>
        <v>0</v>
      </c>
      <c r="E56" s="7">
        <f>ROUND(+'Central Supply'!V51,0)</f>
        <v>289</v>
      </c>
      <c r="F56" s="8">
        <f t="shared" si="0"/>
      </c>
      <c r="G56" s="7">
        <f>ROUND(+'Central Supply'!I153,0)</f>
        <v>1881</v>
      </c>
      <c r="H56" s="7">
        <f>ROUND(+'Central Supply'!V153,0)</f>
        <v>1252</v>
      </c>
      <c r="I56" s="8">
        <f t="shared" si="1"/>
        <v>1.5</v>
      </c>
      <c r="J56" s="8"/>
      <c r="K56" s="9">
        <f t="shared" si="2"/>
      </c>
    </row>
    <row r="57" spans="2:11" ht="12">
      <c r="B57">
        <f>+'Central Supply'!A52</f>
        <v>138</v>
      </c>
      <c r="C57" t="str">
        <f>+'Central Supply'!B52</f>
        <v>SWEDISH EDMONDS</v>
      </c>
      <c r="D57" s="7">
        <f>ROUND(+'Central Supply'!I52,0)</f>
        <v>0</v>
      </c>
      <c r="E57" s="7">
        <f>ROUND(+'Central Supply'!V52,0)</f>
        <v>15861</v>
      </c>
      <c r="F57" s="8">
        <f t="shared" si="0"/>
      </c>
      <c r="G57" s="7">
        <f>ROUND(+'Central Supply'!I154,0)</f>
        <v>0</v>
      </c>
      <c r="H57" s="7">
        <f>ROUND(+'Central Supply'!V154,0)</f>
        <v>15975</v>
      </c>
      <c r="I57" s="8">
        <f t="shared" si="1"/>
      </c>
      <c r="J57" s="8"/>
      <c r="K57" s="9">
        <f t="shared" si="2"/>
      </c>
    </row>
    <row r="58" spans="2:11" ht="12">
      <c r="B58">
        <f>+'Central Supply'!A53</f>
        <v>139</v>
      </c>
      <c r="C58" t="str">
        <f>+'Central Supply'!B53</f>
        <v>PROVIDENCE HOLY FAMILY HOSPITAL</v>
      </c>
      <c r="D58" s="7">
        <f>ROUND(+'Central Supply'!I53,0)</f>
        <v>0</v>
      </c>
      <c r="E58" s="7">
        <f>ROUND(+'Central Supply'!V53,0)</f>
        <v>21255</v>
      </c>
      <c r="F58" s="8">
        <f t="shared" si="0"/>
      </c>
      <c r="G58" s="7">
        <f>ROUND(+'Central Supply'!I155,0)</f>
        <v>0</v>
      </c>
      <c r="H58" s="7">
        <f>ROUND(+'Central Supply'!V155,0)</f>
        <v>22355</v>
      </c>
      <c r="I58" s="8">
        <f t="shared" si="1"/>
      </c>
      <c r="J58" s="8"/>
      <c r="K58" s="9">
        <f t="shared" si="2"/>
      </c>
    </row>
    <row r="59" spans="2:11" ht="12">
      <c r="B59">
        <f>+'Central Supply'!A54</f>
        <v>140</v>
      </c>
      <c r="C59" t="str">
        <f>+'Central Supply'!B54</f>
        <v>KITTITAS VALLEY HOSPITAL</v>
      </c>
      <c r="D59" s="7">
        <f>ROUND(+'Central Supply'!I54,0)</f>
        <v>0</v>
      </c>
      <c r="E59" s="7">
        <f>ROUND(+'Central Supply'!V54,0)</f>
        <v>4055</v>
      </c>
      <c r="F59" s="8">
        <f t="shared" si="0"/>
      </c>
      <c r="G59" s="7">
        <f>ROUND(+'Central Supply'!I156,0)</f>
        <v>0</v>
      </c>
      <c r="H59" s="7">
        <f>ROUND(+'Central Supply'!V156,0)</f>
        <v>4400</v>
      </c>
      <c r="I59" s="8">
        <f t="shared" si="1"/>
      </c>
      <c r="J59" s="8"/>
      <c r="K59" s="9">
        <f t="shared" si="2"/>
      </c>
    </row>
    <row r="60" spans="2:11" ht="12">
      <c r="B60">
        <f>+'Central Supply'!A55</f>
        <v>141</v>
      </c>
      <c r="C60" t="str">
        <f>+'Central Supply'!B55</f>
        <v>DAYTON GENERAL HOSPITAL</v>
      </c>
      <c r="D60" s="7">
        <f>ROUND(+'Central Supply'!I55,0)</f>
        <v>0</v>
      </c>
      <c r="E60" s="7">
        <f>ROUND(+'Central Supply'!V55,0)</f>
        <v>494</v>
      </c>
      <c r="F60" s="8">
        <f t="shared" si="0"/>
      </c>
      <c r="G60" s="7">
        <f>ROUND(+'Central Supply'!I157,0)</f>
        <v>0</v>
      </c>
      <c r="H60" s="7">
        <f>ROUND(+'Central Supply'!V157,0)</f>
        <v>0</v>
      </c>
      <c r="I60" s="8">
        <f t="shared" si="1"/>
      </c>
      <c r="J60" s="8"/>
      <c r="K60" s="9">
        <f t="shared" si="2"/>
      </c>
    </row>
    <row r="61" spans="2:11" ht="12">
      <c r="B61">
        <f>+'Central Supply'!A56</f>
        <v>142</v>
      </c>
      <c r="C61" t="str">
        <f>+'Central Supply'!B56</f>
        <v>HARRISON MEDICAL CENTER</v>
      </c>
      <c r="D61" s="7">
        <f>ROUND(+'Central Supply'!I56,0)</f>
        <v>0</v>
      </c>
      <c r="E61" s="7">
        <f>ROUND(+'Central Supply'!V56,0)</f>
        <v>28659</v>
      </c>
      <c r="F61" s="8">
        <f t="shared" si="0"/>
      </c>
      <c r="G61" s="7">
        <f>ROUND(+'Central Supply'!I158,0)</f>
        <v>0</v>
      </c>
      <c r="H61" s="7">
        <f>ROUND(+'Central Supply'!V158,0)</f>
        <v>28694</v>
      </c>
      <c r="I61" s="8">
        <f t="shared" si="1"/>
      </c>
      <c r="J61" s="8"/>
      <c r="K61" s="9">
        <f t="shared" si="2"/>
      </c>
    </row>
    <row r="62" spans="2:11" ht="12">
      <c r="B62">
        <f>+'Central Supply'!A57</f>
        <v>145</v>
      </c>
      <c r="C62" t="str">
        <f>+'Central Supply'!B57</f>
        <v>PEACEHEALTH SAINT JOSEPH HOSPITAL</v>
      </c>
      <c r="D62" s="7">
        <f>ROUND(+'Central Supply'!I57,0)</f>
        <v>0</v>
      </c>
      <c r="E62" s="7">
        <f>ROUND(+'Central Supply'!V57,0)</f>
        <v>30005</v>
      </c>
      <c r="F62" s="8">
        <f t="shared" si="0"/>
      </c>
      <c r="G62" s="7">
        <f>ROUND(+'Central Supply'!I159,0)</f>
        <v>0</v>
      </c>
      <c r="H62" s="7">
        <f>ROUND(+'Central Supply'!V159,0)</f>
        <v>32043</v>
      </c>
      <c r="I62" s="8">
        <f t="shared" si="1"/>
      </c>
      <c r="J62" s="8"/>
      <c r="K62" s="9">
        <f t="shared" si="2"/>
      </c>
    </row>
    <row r="63" spans="2:11" ht="12">
      <c r="B63">
        <f>+'Central Supply'!A58</f>
        <v>147</v>
      </c>
      <c r="C63" t="str">
        <f>+'Central Supply'!B58</f>
        <v>MID VALLEY HOSPITAL</v>
      </c>
      <c r="D63" s="7">
        <f>ROUND(+'Central Supply'!I58,0)</f>
        <v>0</v>
      </c>
      <c r="E63" s="7">
        <f>ROUND(+'Central Supply'!V58,0)</f>
        <v>3063</v>
      </c>
      <c r="F63" s="8">
        <f t="shared" si="0"/>
      </c>
      <c r="G63" s="7">
        <f>ROUND(+'Central Supply'!I160,0)</f>
        <v>0</v>
      </c>
      <c r="H63" s="7">
        <f>ROUND(+'Central Supply'!V160,0)</f>
        <v>3023</v>
      </c>
      <c r="I63" s="8">
        <f t="shared" si="1"/>
      </c>
      <c r="J63" s="8"/>
      <c r="K63" s="9">
        <f t="shared" si="2"/>
      </c>
    </row>
    <row r="64" spans="2:11" ht="12">
      <c r="B64">
        <f>+'Central Supply'!A59</f>
        <v>148</v>
      </c>
      <c r="C64" t="str">
        <f>+'Central Supply'!B59</f>
        <v>KINDRED HOSPITAL - SEATTLE</v>
      </c>
      <c r="D64" s="7">
        <f>ROUND(+'Central Supply'!I59,0)</f>
        <v>0</v>
      </c>
      <c r="E64" s="7">
        <f>ROUND(+'Central Supply'!V59,0)</f>
        <v>897</v>
      </c>
      <c r="F64" s="8">
        <f t="shared" si="0"/>
      </c>
      <c r="G64" s="7">
        <f>ROUND(+'Central Supply'!I161,0)</f>
        <v>0</v>
      </c>
      <c r="H64" s="7">
        <f>ROUND(+'Central Supply'!V161,0)</f>
        <v>937</v>
      </c>
      <c r="I64" s="8">
        <f t="shared" si="1"/>
      </c>
      <c r="J64" s="8"/>
      <c r="K64" s="9">
        <f t="shared" si="2"/>
      </c>
    </row>
    <row r="65" spans="2:11" ht="12">
      <c r="B65">
        <f>+'Central Supply'!A60</f>
        <v>150</v>
      </c>
      <c r="C65" t="str">
        <f>+'Central Supply'!B60</f>
        <v>COULEE COMMUNITY HOSPITAL</v>
      </c>
      <c r="D65" s="7">
        <f>ROUND(+'Central Supply'!I60,0)</f>
        <v>0</v>
      </c>
      <c r="E65" s="7">
        <f>ROUND(+'Central Supply'!V60,0)</f>
        <v>1330</v>
      </c>
      <c r="F65" s="8">
        <f t="shared" si="0"/>
      </c>
      <c r="G65" s="7">
        <f>ROUND(+'Central Supply'!I162,0)</f>
        <v>0</v>
      </c>
      <c r="H65" s="7">
        <f>ROUND(+'Central Supply'!V162,0)</f>
        <v>2219</v>
      </c>
      <c r="I65" s="8">
        <f t="shared" si="1"/>
      </c>
      <c r="J65" s="8"/>
      <c r="K65" s="9">
        <f t="shared" si="2"/>
      </c>
    </row>
    <row r="66" spans="2:11" ht="12">
      <c r="B66">
        <f>+'Central Supply'!A61</f>
        <v>152</v>
      </c>
      <c r="C66" t="str">
        <f>+'Central Supply'!B61</f>
        <v>MASON GENERAL HOSPITAL</v>
      </c>
      <c r="D66" s="7">
        <f>ROUND(+'Central Supply'!I61,0)</f>
        <v>0</v>
      </c>
      <c r="E66" s="7">
        <f>ROUND(+'Central Supply'!V61,0)</f>
        <v>4449</v>
      </c>
      <c r="F66" s="8">
        <f t="shared" si="0"/>
      </c>
      <c r="G66" s="7">
        <f>ROUND(+'Central Supply'!I163,0)</f>
        <v>0</v>
      </c>
      <c r="H66" s="7">
        <f>ROUND(+'Central Supply'!V163,0)</f>
        <v>4267</v>
      </c>
      <c r="I66" s="8">
        <f t="shared" si="1"/>
      </c>
      <c r="J66" s="8"/>
      <c r="K66" s="9">
        <f t="shared" si="2"/>
      </c>
    </row>
    <row r="67" spans="2:11" ht="12">
      <c r="B67">
        <f>+'Central Supply'!A62</f>
        <v>153</v>
      </c>
      <c r="C67" t="str">
        <f>+'Central Supply'!B62</f>
        <v>WHITMAN HOSPITAL AND MEDICAL CENTER</v>
      </c>
      <c r="D67" s="7">
        <f>ROUND(+'Central Supply'!I62,0)</f>
        <v>0</v>
      </c>
      <c r="E67" s="7">
        <f>ROUND(+'Central Supply'!V62,0)</f>
        <v>1717</v>
      </c>
      <c r="F67" s="8">
        <f t="shared" si="0"/>
      </c>
      <c r="G67" s="7">
        <f>ROUND(+'Central Supply'!I164,0)</f>
        <v>0</v>
      </c>
      <c r="H67" s="7">
        <f>ROUND(+'Central Supply'!V164,0)</f>
        <v>1813</v>
      </c>
      <c r="I67" s="8">
        <f t="shared" si="1"/>
      </c>
      <c r="J67" s="8"/>
      <c r="K67" s="9">
        <f t="shared" si="2"/>
      </c>
    </row>
    <row r="68" spans="2:11" ht="12">
      <c r="B68">
        <f>+'Central Supply'!A63</f>
        <v>155</v>
      </c>
      <c r="C68" t="str">
        <f>+'Central Supply'!B63</f>
        <v>VALLEY MEDICAL CENTER</v>
      </c>
      <c r="D68" s="7">
        <f>ROUND(+'Central Supply'!I63,0)</f>
        <v>0</v>
      </c>
      <c r="E68" s="7">
        <f>ROUND(+'Central Supply'!V63,0)</f>
        <v>34477</v>
      </c>
      <c r="F68" s="8">
        <f t="shared" si="0"/>
      </c>
      <c r="G68" s="7">
        <f>ROUND(+'Central Supply'!I165,0)</f>
        <v>0</v>
      </c>
      <c r="H68" s="7">
        <f>ROUND(+'Central Supply'!V165,0)</f>
        <v>34729</v>
      </c>
      <c r="I68" s="8">
        <f t="shared" si="1"/>
      </c>
      <c r="J68" s="8"/>
      <c r="K68" s="9">
        <f t="shared" si="2"/>
      </c>
    </row>
    <row r="69" spans="2:11" ht="12">
      <c r="B69">
        <f>+'Central Supply'!A64</f>
        <v>156</v>
      </c>
      <c r="C69" t="str">
        <f>+'Central Supply'!B64</f>
        <v>WHIDBEY GENERAL HOSPITAL</v>
      </c>
      <c r="D69" s="7">
        <f>ROUND(+'Central Supply'!I64,0)</f>
        <v>0</v>
      </c>
      <c r="E69" s="7">
        <f>ROUND(+'Central Supply'!V64,0)</f>
        <v>7230</v>
      </c>
      <c r="F69" s="8">
        <f t="shared" si="0"/>
      </c>
      <c r="G69" s="7">
        <f>ROUND(+'Central Supply'!I166,0)</f>
        <v>0</v>
      </c>
      <c r="H69" s="7">
        <f>ROUND(+'Central Supply'!V166,0)</f>
        <v>6463</v>
      </c>
      <c r="I69" s="8">
        <f t="shared" si="1"/>
      </c>
      <c r="J69" s="8"/>
      <c r="K69" s="9">
        <f t="shared" si="2"/>
      </c>
    </row>
    <row r="70" spans="2:11" ht="12">
      <c r="B70">
        <f>+'Central Supply'!A65</f>
        <v>157</v>
      </c>
      <c r="C70" t="str">
        <f>+'Central Supply'!B65</f>
        <v>SAINT LUKES REHABILIATION INSTITUTE</v>
      </c>
      <c r="D70" s="7">
        <f>ROUND(+'Central Supply'!I65,0)</f>
        <v>0</v>
      </c>
      <c r="E70" s="7">
        <f>ROUND(+'Central Supply'!V65,0)</f>
        <v>2799</v>
      </c>
      <c r="F70" s="8">
        <f t="shared" si="0"/>
      </c>
      <c r="G70" s="7">
        <f>ROUND(+'Central Supply'!I167,0)</f>
        <v>0</v>
      </c>
      <c r="H70" s="7">
        <f>ROUND(+'Central Supply'!V167,0)</f>
        <v>2947</v>
      </c>
      <c r="I70" s="8">
        <f t="shared" si="1"/>
      </c>
      <c r="J70" s="8"/>
      <c r="K70" s="9">
        <f t="shared" si="2"/>
      </c>
    </row>
    <row r="71" spans="2:11" ht="12">
      <c r="B71">
        <f>+'Central Supply'!A66</f>
        <v>158</v>
      </c>
      <c r="C71" t="str">
        <f>+'Central Supply'!B66</f>
        <v>CASCADE MEDICAL CENTER</v>
      </c>
      <c r="D71" s="7">
        <f>ROUND(+'Central Supply'!I66,0)</f>
        <v>0</v>
      </c>
      <c r="E71" s="7">
        <f>ROUND(+'Central Supply'!V66,0)</f>
        <v>1358</v>
      </c>
      <c r="F71" s="8">
        <f t="shared" si="0"/>
      </c>
      <c r="G71" s="7">
        <f>ROUND(+'Central Supply'!I168,0)</f>
        <v>0</v>
      </c>
      <c r="H71" s="7">
        <f>ROUND(+'Central Supply'!V168,0)</f>
        <v>614</v>
      </c>
      <c r="I71" s="8">
        <f t="shared" si="1"/>
      </c>
      <c r="J71" s="8"/>
      <c r="K71" s="9">
        <f t="shared" si="2"/>
      </c>
    </row>
    <row r="72" spans="2:11" ht="12">
      <c r="B72">
        <f>+'Central Supply'!A67</f>
        <v>159</v>
      </c>
      <c r="C72" t="str">
        <f>+'Central Supply'!B67</f>
        <v>PROVIDENCE SAINT PETER HOSPITAL</v>
      </c>
      <c r="D72" s="7">
        <f>ROUND(+'Central Supply'!I67,0)</f>
        <v>0</v>
      </c>
      <c r="E72" s="7">
        <f>ROUND(+'Central Supply'!V67,0)</f>
        <v>33572</v>
      </c>
      <c r="F72" s="8">
        <f t="shared" si="0"/>
      </c>
      <c r="G72" s="7">
        <f>ROUND(+'Central Supply'!I169,0)</f>
        <v>0</v>
      </c>
      <c r="H72" s="7">
        <f>ROUND(+'Central Supply'!V169,0)</f>
        <v>34768</v>
      </c>
      <c r="I72" s="8">
        <f t="shared" si="1"/>
      </c>
      <c r="J72" s="8"/>
      <c r="K72" s="9">
        <f t="shared" si="2"/>
      </c>
    </row>
    <row r="73" spans="2:11" ht="12">
      <c r="B73">
        <f>+'Central Supply'!A68</f>
        <v>161</v>
      </c>
      <c r="C73" t="str">
        <f>+'Central Supply'!B68</f>
        <v>KADLEC REGIONAL MEDICAL CENTER</v>
      </c>
      <c r="D73" s="7">
        <f>ROUND(+'Central Supply'!I68,0)</f>
        <v>0</v>
      </c>
      <c r="E73" s="7">
        <f>ROUND(+'Central Supply'!V68,0)</f>
        <v>27113</v>
      </c>
      <c r="F73" s="8">
        <f t="shared" si="0"/>
      </c>
      <c r="G73" s="7">
        <f>ROUND(+'Central Supply'!I170,0)</f>
        <v>0</v>
      </c>
      <c r="H73" s="7">
        <f>ROUND(+'Central Supply'!V170,0)</f>
        <v>28692</v>
      </c>
      <c r="I73" s="8">
        <f t="shared" si="1"/>
      </c>
      <c r="J73" s="8"/>
      <c r="K73" s="9">
        <f t="shared" si="2"/>
      </c>
    </row>
    <row r="74" spans="2:11" ht="12">
      <c r="B74">
        <f>+'Central Supply'!A69</f>
        <v>162</v>
      </c>
      <c r="C74" t="str">
        <f>+'Central Supply'!B69</f>
        <v>PROVIDENCE SACRED HEART MEDICAL CENTER</v>
      </c>
      <c r="D74" s="7">
        <f>ROUND(+'Central Supply'!I69,0)</f>
        <v>0</v>
      </c>
      <c r="E74" s="7">
        <f>ROUND(+'Central Supply'!V69,0)</f>
        <v>59724</v>
      </c>
      <c r="F74" s="8">
        <f t="shared" si="0"/>
      </c>
      <c r="G74" s="7">
        <f>ROUND(+'Central Supply'!I171,0)</f>
        <v>0</v>
      </c>
      <c r="H74" s="7">
        <f>ROUND(+'Central Supply'!V171,0)</f>
        <v>64334</v>
      </c>
      <c r="I74" s="8">
        <f t="shared" si="1"/>
      </c>
      <c r="J74" s="8"/>
      <c r="K74" s="9">
        <f t="shared" si="2"/>
      </c>
    </row>
    <row r="75" spans="2:11" ht="12">
      <c r="B75">
        <f>+'Central Supply'!A70</f>
        <v>164</v>
      </c>
      <c r="C75" t="str">
        <f>+'Central Supply'!B70</f>
        <v>EVERGREEN HOSPITAL MEDICAL CENTER</v>
      </c>
      <c r="D75" s="7">
        <f>ROUND(+'Central Supply'!I70,0)</f>
        <v>0</v>
      </c>
      <c r="E75" s="7">
        <f>ROUND(+'Central Supply'!V70,0)</f>
        <v>31048</v>
      </c>
      <c r="F75" s="8">
        <f aca="true" t="shared" si="3" ref="F75:F106">IF(D75=0,"",IF(E75=0,"",ROUND(D75/E75,2)))</f>
      </c>
      <c r="G75" s="7">
        <f>ROUND(+'Central Supply'!I172,0)</f>
        <v>0</v>
      </c>
      <c r="H75" s="7">
        <f>ROUND(+'Central Supply'!V172,0)</f>
        <v>31549</v>
      </c>
      <c r="I75" s="8">
        <f aca="true" t="shared" si="4" ref="I75:I106">IF(G75=0,"",IF(H75=0,"",ROUND(G75/H75,2)))</f>
      </c>
      <c r="J75" s="8"/>
      <c r="K75" s="9">
        <f aca="true" t="shared" si="5" ref="K75:K106">IF(D75=0,"",IF(E75=0,"",IF(G75=0,"",IF(H75=0,"",ROUND(I75/F75-1,4)))))</f>
      </c>
    </row>
    <row r="76" spans="2:11" ht="12">
      <c r="B76">
        <f>+'Central Supply'!A71</f>
        <v>165</v>
      </c>
      <c r="C76" t="str">
        <f>+'Central Supply'!B71</f>
        <v>LAKE CHELAN COMMUNITY HOSPITAL</v>
      </c>
      <c r="D76" s="7">
        <f>ROUND(+'Central Supply'!I71,0)</f>
        <v>0</v>
      </c>
      <c r="E76" s="7">
        <f>ROUND(+'Central Supply'!V71,0)</f>
        <v>1459</v>
      </c>
      <c r="F76" s="8">
        <f t="shared" si="3"/>
      </c>
      <c r="G76" s="7">
        <f>ROUND(+'Central Supply'!I173,0)</f>
        <v>0</v>
      </c>
      <c r="H76" s="7">
        <f>ROUND(+'Central Supply'!V173,0)</f>
        <v>1701</v>
      </c>
      <c r="I76" s="8">
        <f t="shared" si="4"/>
      </c>
      <c r="J76" s="8"/>
      <c r="K76" s="9">
        <f t="shared" si="5"/>
      </c>
    </row>
    <row r="77" spans="2:11" ht="12">
      <c r="B77">
        <f>+'Central Supply'!A72</f>
        <v>167</v>
      </c>
      <c r="C77" t="str">
        <f>+'Central Supply'!B72</f>
        <v>FERRY COUNTY MEMORIAL HOSPITAL</v>
      </c>
      <c r="D77" s="7">
        <f>ROUND(+'Central Supply'!I72,0)</f>
        <v>0</v>
      </c>
      <c r="E77" s="7">
        <f>ROUND(+'Central Supply'!V72,0)</f>
        <v>560</v>
      </c>
      <c r="F77" s="8">
        <f t="shared" si="3"/>
      </c>
      <c r="G77" s="7">
        <f>ROUND(+'Central Supply'!I174,0)</f>
        <v>0</v>
      </c>
      <c r="H77" s="7">
        <f>ROUND(+'Central Supply'!V174,0)</f>
        <v>595</v>
      </c>
      <c r="I77" s="8">
        <f t="shared" si="4"/>
      </c>
      <c r="J77" s="8"/>
      <c r="K77" s="9">
        <f t="shared" si="5"/>
      </c>
    </row>
    <row r="78" spans="2:11" ht="12">
      <c r="B78">
        <f>+'Central Supply'!A73</f>
        <v>168</v>
      </c>
      <c r="C78" t="str">
        <f>+'Central Supply'!B73</f>
        <v>CENTRAL WASHINGTON HOSPITAL</v>
      </c>
      <c r="D78" s="7">
        <f>ROUND(+'Central Supply'!I73,0)</f>
        <v>0</v>
      </c>
      <c r="E78" s="7">
        <f>ROUND(+'Central Supply'!V73,0)</f>
        <v>18831</v>
      </c>
      <c r="F78" s="8">
        <f t="shared" si="3"/>
      </c>
      <c r="G78" s="7">
        <f>ROUND(+'Central Supply'!I175,0)</f>
        <v>0</v>
      </c>
      <c r="H78" s="7">
        <f>ROUND(+'Central Supply'!V175,0)</f>
        <v>17915</v>
      </c>
      <c r="I78" s="8">
        <f t="shared" si="4"/>
      </c>
      <c r="J78" s="8"/>
      <c r="K78" s="9">
        <f t="shared" si="5"/>
      </c>
    </row>
    <row r="79" spans="2:11" ht="12">
      <c r="B79">
        <f>+'Central Supply'!A74</f>
        <v>169</v>
      </c>
      <c r="C79" t="str">
        <f>+'Central Supply'!B74</f>
        <v>GROUP HEALTH EASTSIDE</v>
      </c>
      <c r="D79" s="7">
        <f>ROUND(+'Central Supply'!I74,0)</f>
        <v>0</v>
      </c>
      <c r="E79" s="7">
        <f>ROUND(+'Central Supply'!V74,0)</f>
        <v>1590</v>
      </c>
      <c r="F79" s="8">
        <f t="shared" si="3"/>
      </c>
      <c r="G79" s="7">
        <f>ROUND(+'Central Supply'!I176,0)</f>
        <v>0</v>
      </c>
      <c r="H79" s="7">
        <f>ROUND(+'Central Supply'!V176,0)</f>
        <v>0</v>
      </c>
      <c r="I79" s="8">
        <f t="shared" si="4"/>
      </c>
      <c r="J79" s="8"/>
      <c r="K79" s="9">
        <f t="shared" si="5"/>
      </c>
    </row>
    <row r="80" spans="2:11" ht="12">
      <c r="B80">
        <f>+'Central Supply'!A75</f>
        <v>170</v>
      </c>
      <c r="C80" t="str">
        <f>+'Central Supply'!B75</f>
        <v>SOUTHWEST WASHINGTON MEDICAL CENTER</v>
      </c>
      <c r="D80" s="7">
        <f>ROUND(+'Central Supply'!I75,0)</f>
        <v>0</v>
      </c>
      <c r="E80" s="7">
        <f>ROUND(+'Central Supply'!V75,0)</f>
        <v>44834</v>
      </c>
      <c r="F80" s="8">
        <f t="shared" si="3"/>
      </c>
      <c r="G80" s="7">
        <f>ROUND(+'Central Supply'!I177,0)</f>
        <v>0</v>
      </c>
      <c r="H80" s="7">
        <f>ROUND(+'Central Supply'!V177,0)</f>
        <v>49418</v>
      </c>
      <c r="I80" s="8">
        <f t="shared" si="4"/>
      </c>
      <c r="J80" s="8"/>
      <c r="K80" s="9">
        <f t="shared" si="5"/>
      </c>
    </row>
    <row r="81" spans="2:11" ht="12">
      <c r="B81">
        <f>+'Central Supply'!A76</f>
        <v>172</v>
      </c>
      <c r="C81" t="str">
        <f>+'Central Supply'!B76</f>
        <v>PULLMAN REGIONAL HOSPITAL</v>
      </c>
      <c r="D81" s="7">
        <f>ROUND(+'Central Supply'!I76,0)</f>
        <v>0</v>
      </c>
      <c r="E81" s="7">
        <f>ROUND(+'Central Supply'!V76,0)</f>
        <v>3616</v>
      </c>
      <c r="F81" s="8">
        <f t="shared" si="3"/>
      </c>
      <c r="G81" s="7">
        <f>ROUND(+'Central Supply'!I178,0)</f>
        <v>0</v>
      </c>
      <c r="H81" s="7">
        <f>ROUND(+'Central Supply'!V178,0)</f>
        <v>3480</v>
      </c>
      <c r="I81" s="8">
        <f t="shared" si="4"/>
      </c>
      <c r="J81" s="8"/>
      <c r="K81" s="9">
        <f t="shared" si="5"/>
      </c>
    </row>
    <row r="82" spans="2:11" ht="12">
      <c r="B82">
        <f>+'Central Supply'!A77</f>
        <v>173</v>
      </c>
      <c r="C82" t="str">
        <f>+'Central Supply'!B77</f>
        <v>MORTON GENERAL HOSPITAL</v>
      </c>
      <c r="D82" s="7">
        <f>ROUND(+'Central Supply'!I77,0)</f>
        <v>0</v>
      </c>
      <c r="E82" s="7">
        <f>ROUND(+'Central Supply'!V77,0)</f>
        <v>1442</v>
      </c>
      <c r="F82" s="8">
        <f t="shared" si="3"/>
      </c>
      <c r="G82" s="7">
        <f>ROUND(+'Central Supply'!I179,0)</f>
        <v>0</v>
      </c>
      <c r="H82" s="7">
        <f>ROUND(+'Central Supply'!V179,0)</f>
        <v>1566</v>
      </c>
      <c r="I82" s="8">
        <f t="shared" si="4"/>
      </c>
      <c r="J82" s="8"/>
      <c r="K82" s="9">
        <f t="shared" si="5"/>
      </c>
    </row>
    <row r="83" spans="2:11" ht="12">
      <c r="B83">
        <f>+'Central Supply'!A78</f>
        <v>175</v>
      </c>
      <c r="C83" t="str">
        <f>+'Central Supply'!B78</f>
        <v>MARY BRIDGE CHILDRENS HEALTH CENTER</v>
      </c>
      <c r="D83" s="7">
        <f>ROUND(+'Central Supply'!I78,0)</f>
        <v>0</v>
      </c>
      <c r="E83" s="7">
        <f>ROUND(+'Central Supply'!V78,0)</f>
        <v>9049</v>
      </c>
      <c r="F83" s="8">
        <f t="shared" si="3"/>
      </c>
      <c r="G83" s="7">
        <f>ROUND(+'Central Supply'!I180,0)</f>
        <v>0</v>
      </c>
      <c r="H83" s="7">
        <f>ROUND(+'Central Supply'!V180,0)</f>
        <v>8663</v>
      </c>
      <c r="I83" s="8">
        <f t="shared" si="4"/>
      </c>
      <c r="J83" s="8"/>
      <c r="K83" s="9">
        <f t="shared" si="5"/>
      </c>
    </row>
    <row r="84" spans="2:11" ht="12">
      <c r="B84">
        <f>+'Central Supply'!A79</f>
        <v>176</v>
      </c>
      <c r="C84" t="str">
        <f>+'Central Supply'!B79</f>
        <v>TACOMA GENERAL ALLENMORE HOSPITAL</v>
      </c>
      <c r="D84" s="7">
        <f>ROUND(+'Central Supply'!I79,0)</f>
        <v>0</v>
      </c>
      <c r="E84" s="7">
        <f>ROUND(+'Central Supply'!V79,0)</f>
        <v>44461</v>
      </c>
      <c r="F84" s="8">
        <f t="shared" si="3"/>
      </c>
      <c r="G84" s="7">
        <f>ROUND(+'Central Supply'!I181,0)</f>
        <v>0</v>
      </c>
      <c r="H84" s="7">
        <f>ROUND(+'Central Supply'!V181,0)</f>
        <v>43169</v>
      </c>
      <c r="I84" s="8">
        <f t="shared" si="4"/>
      </c>
      <c r="J84" s="8"/>
      <c r="K84" s="9">
        <f t="shared" si="5"/>
      </c>
    </row>
    <row r="85" spans="2:11" ht="12">
      <c r="B85">
        <f>+'Central Supply'!A80</f>
        <v>178</v>
      </c>
      <c r="C85" t="str">
        <f>+'Central Supply'!B80</f>
        <v>DEER PARK HOSPITAL</v>
      </c>
      <c r="D85" s="7">
        <f>ROUND(+'Central Supply'!I80,0)</f>
        <v>0</v>
      </c>
      <c r="E85" s="7">
        <f>ROUND(+'Central Supply'!V80,0)</f>
        <v>77</v>
      </c>
      <c r="F85" s="8">
        <f t="shared" si="3"/>
      </c>
      <c r="G85" s="7">
        <f>ROUND(+'Central Supply'!I182,0)</f>
        <v>0</v>
      </c>
      <c r="H85" s="7">
        <f>ROUND(+'Central Supply'!V182,0)</f>
        <v>0</v>
      </c>
      <c r="I85" s="8">
        <f t="shared" si="4"/>
      </c>
      <c r="J85" s="8"/>
      <c r="K85" s="9">
        <f t="shared" si="5"/>
      </c>
    </row>
    <row r="86" spans="2:11" ht="12">
      <c r="B86">
        <f>+'Central Supply'!A81</f>
        <v>180</v>
      </c>
      <c r="C86" t="str">
        <f>+'Central Supply'!B81</f>
        <v>VALLEY HOSPITAL AND MEDICAL CENTER</v>
      </c>
      <c r="D86" s="7">
        <f>ROUND(+'Central Supply'!I81,0)</f>
        <v>0</v>
      </c>
      <c r="E86" s="7">
        <f>ROUND(+'Central Supply'!V81,0)</f>
        <v>6682</v>
      </c>
      <c r="F86" s="8">
        <f t="shared" si="3"/>
      </c>
      <c r="G86" s="7">
        <f>ROUND(+'Central Supply'!I183,0)</f>
        <v>0</v>
      </c>
      <c r="H86" s="7">
        <f>ROUND(+'Central Supply'!V183,0)</f>
        <v>9834</v>
      </c>
      <c r="I86" s="8">
        <f t="shared" si="4"/>
      </c>
      <c r="J86" s="8"/>
      <c r="K86" s="9">
        <f t="shared" si="5"/>
      </c>
    </row>
    <row r="87" spans="2:11" ht="12">
      <c r="B87">
        <f>+'Central Supply'!A82</f>
        <v>183</v>
      </c>
      <c r="C87" t="str">
        <f>+'Central Supply'!B82</f>
        <v>AUBURN REGIONAL MEDICAL CENTER</v>
      </c>
      <c r="D87" s="7">
        <f>ROUND(+'Central Supply'!I82,0)</f>
        <v>0</v>
      </c>
      <c r="E87" s="7">
        <f>ROUND(+'Central Supply'!V82,0)</f>
        <v>13816</v>
      </c>
      <c r="F87" s="8">
        <f t="shared" si="3"/>
      </c>
      <c r="G87" s="7">
        <f>ROUND(+'Central Supply'!I184,0)</f>
        <v>0</v>
      </c>
      <c r="H87" s="7">
        <f>ROUND(+'Central Supply'!V184,0)</f>
        <v>12971</v>
      </c>
      <c r="I87" s="8">
        <f t="shared" si="4"/>
      </c>
      <c r="J87" s="8"/>
      <c r="K87" s="9">
        <f t="shared" si="5"/>
      </c>
    </row>
    <row r="88" spans="2:11" ht="12">
      <c r="B88">
        <f>+'Central Supply'!A83</f>
        <v>186</v>
      </c>
      <c r="C88" t="str">
        <f>+'Central Supply'!B83</f>
        <v>MARK REED HOSPITAL</v>
      </c>
      <c r="D88" s="7">
        <f>ROUND(+'Central Supply'!I83,0)</f>
        <v>0</v>
      </c>
      <c r="E88" s="7">
        <f>ROUND(+'Central Supply'!V83,0)</f>
        <v>1135</v>
      </c>
      <c r="F88" s="8">
        <f t="shared" si="3"/>
      </c>
      <c r="G88" s="7">
        <f>ROUND(+'Central Supply'!I185,0)</f>
        <v>0</v>
      </c>
      <c r="H88" s="7">
        <f>ROUND(+'Central Supply'!V185,0)</f>
        <v>669</v>
      </c>
      <c r="I88" s="8">
        <f t="shared" si="4"/>
      </c>
      <c r="J88" s="8"/>
      <c r="K88" s="9">
        <f t="shared" si="5"/>
      </c>
    </row>
    <row r="89" spans="2:11" ht="12">
      <c r="B89">
        <f>+'Central Supply'!A84</f>
        <v>191</v>
      </c>
      <c r="C89" t="str">
        <f>+'Central Supply'!B84</f>
        <v>PROVIDENCE CENTRALIA HOSPITAL</v>
      </c>
      <c r="D89" s="7">
        <f>ROUND(+'Central Supply'!I84,0)</f>
        <v>0</v>
      </c>
      <c r="E89" s="7">
        <f>ROUND(+'Central Supply'!V84,0)</f>
        <v>11160</v>
      </c>
      <c r="F89" s="8">
        <f t="shared" si="3"/>
      </c>
      <c r="G89" s="7">
        <f>ROUND(+'Central Supply'!I186,0)</f>
        <v>0</v>
      </c>
      <c r="H89" s="7">
        <f>ROUND(+'Central Supply'!V186,0)</f>
        <v>10112</v>
      </c>
      <c r="I89" s="8">
        <f t="shared" si="4"/>
      </c>
      <c r="J89" s="8"/>
      <c r="K89" s="9">
        <f t="shared" si="5"/>
      </c>
    </row>
    <row r="90" spans="2:11" ht="12">
      <c r="B90">
        <f>+'Central Supply'!A85</f>
        <v>193</v>
      </c>
      <c r="C90" t="str">
        <f>+'Central Supply'!B85</f>
        <v>PROVIDENCE MOUNT CARMEL HOSPITAL</v>
      </c>
      <c r="D90" s="7">
        <f>ROUND(+'Central Supply'!I85,0)</f>
        <v>0</v>
      </c>
      <c r="E90" s="7">
        <f>ROUND(+'Central Supply'!V85,0)</f>
        <v>3267</v>
      </c>
      <c r="F90" s="8">
        <f t="shared" si="3"/>
      </c>
      <c r="G90" s="7">
        <f>ROUND(+'Central Supply'!I187,0)</f>
        <v>0</v>
      </c>
      <c r="H90" s="7">
        <f>ROUND(+'Central Supply'!V187,0)</f>
        <v>3245</v>
      </c>
      <c r="I90" s="8">
        <f t="shared" si="4"/>
      </c>
      <c r="J90" s="8"/>
      <c r="K90" s="9">
        <f t="shared" si="5"/>
      </c>
    </row>
    <row r="91" spans="2:11" ht="12">
      <c r="B91">
        <f>+'Central Supply'!A86</f>
        <v>194</v>
      </c>
      <c r="C91" t="str">
        <f>+'Central Supply'!B86</f>
        <v>PROVIDENCE SAINT JOSEPHS HOSPITAL</v>
      </c>
      <c r="D91" s="7">
        <f>ROUND(+'Central Supply'!I86,0)</f>
        <v>0</v>
      </c>
      <c r="E91" s="7">
        <f>ROUND(+'Central Supply'!V86,0)</f>
        <v>1530</v>
      </c>
      <c r="F91" s="8">
        <f t="shared" si="3"/>
      </c>
      <c r="G91" s="7">
        <f>ROUND(+'Central Supply'!I188,0)</f>
        <v>19446</v>
      </c>
      <c r="H91" s="7">
        <f>ROUND(+'Central Supply'!V188,0)</f>
        <v>1130</v>
      </c>
      <c r="I91" s="8">
        <f t="shared" si="4"/>
        <v>17.21</v>
      </c>
      <c r="J91" s="8"/>
      <c r="K91" s="9">
        <f t="shared" si="5"/>
      </c>
    </row>
    <row r="92" spans="2:11" ht="12">
      <c r="B92">
        <f>+'Central Supply'!A87</f>
        <v>195</v>
      </c>
      <c r="C92" t="str">
        <f>+'Central Supply'!B87</f>
        <v>SNOQUALMIE VALLEY HOSPITAL</v>
      </c>
      <c r="D92" s="7">
        <f>ROUND(+'Central Supply'!I87,0)</f>
        <v>229</v>
      </c>
      <c r="E92" s="7">
        <f>ROUND(+'Central Supply'!V87,0)</f>
        <v>1252</v>
      </c>
      <c r="F92" s="8">
        <f t="shared" si="3"/>
        <v>0.18</v>
      </c>
      <c r="G92" s="7">
        <f>ROUND(+'Central Supply'!I189,0)</f>
        <v>1014</v>
      </c>
      <c r="H92" s="7">
        <f>ROUND(+'Central Supply'!V189,0)</f>
        <v>505</v>
      </c>
      <c r="I92" s="8">
        <f t="shared" si="4"/>
        <v>2.01</v>
      </c>
      <c r="J92" s="8"/>
      <c r="K92" s="9">
        <f t="shared" si="5"/>
        <v>10.1667</v>
      </c>
    </row>
    <row r="93" spans="2:11" ht="12">
      <c r="B93">
        <f>+'Central Supply'!A88</f>
        <v>197</v>
      </c>
      <c r="C93" t="str">
        <f>+'Central Supply'!B88</f>
        <v>CAPITAL MEDICAL CENTER</v>
      </c>
      <c r="D93" s="7">
        <f>ROUND(+'Central Supply'!I88,0)</f>
        <v>0</v>
      </c>
      <c r="E93" s="7">
        <f>ROUND(+'Central Supply'!V88,0)</f>
        <v>7450</v>
      </c>
      <c r="F93" s="8">
        <f t="shared" si="3"/>
      </c>
      <c r="G93" s="7">
        <f>ROUND(+'Central Supply'!I190,0)</f>
        <v>0</v>
      </c>
      <c r="H93" s="7">
        <f>ROUND(+'Central Supply'!V190,0)</f>
        <v>8572</v>
      </c>
      <c r="I93" s="8">
        <f t="shared" si="4"/>
      </c>
      <c r="J93" s="8"/>
      <c r="K93" s="9">
        <f t="shared" si="5"/>
      </c>
    </row>
    <row r="94" spans="2:11" ht="12">
      <c r="B94">
        <f>+'Central Supply'!A89</f>
        <v>198</v>
      </c>
      <c r="C94" t="str">
        <f>+'Central Supply'!B89</f>
        <v>SUNNYSIDE COMMUNITY HOSPITAL</v>
      </c>
      <c r="D94" s="7">
        <f>ROUND(+'Central Supply'!I89,0)</f>
        <v>0</v>
      </c>
      <c r="E94" s="7">
        <f>ROUND(+'Central Supply'!V89,0)</f>
        <v>3954</v>
      </c>
      <c r="F94" s="8">
        <f t="shared" si="3"/>
      </c>
      <c r="G94" s="7">
        <f>ROUND(+'Central Supply'!I191,0)</f>
        <v>0</v>
      </c>
      <c r="H94" s="7">
        <f>ROUND(+'Central Supply'!V191,0)</f>
        <v>4341</v>
      </c>
      <c r="I94" s="8">
        <f t="shared" si="4"/>
      </c>
      <c r="J94" s="8"/>
      <c r="K94" s="9">
        <f t="shared" si="5"/>
      </c>
    </row>
    <row r="95" spans="2:11" ht="12">
      <c r="B95">
        <f>+'Central Supply'!A90</f>
        <v>199</v>
      </c>
      <c r="C95" t="str">
        <f>+'Central Supply'!B90</f>
        <v>TOPPENISH COMMUNITY HOSPITAL</v>
      </c>
      <c r="D95" s="7">
        <f>ROUND(+'Central Supply'!I90,0)</f>
        <v>0</v>
      </c>
      <c r="E95" s="7">
        <f>ROUND(+'Central Supply'!V90,0)</f>
        <v>3331</v>
      </c>
      <c r="F95" s="8">
        <f t="shared" si="3"/>
      </c>
      <c r="G95" s="7">
        <f>ROUND(+'Central Supply'!I192,0)</f>
        <v>0</v>
      </c>
      <c r="H95" s="7">
        <f>ROUND(+'Central Supply'!V192,0)</f>
        <v>3487</v>
      </c>
      <c r="I95" s="8">
        <f t="shared" si="4"/>
      </c>
      <c r="J95" s="8"/>
      <c r="K95" s="9">
        <f t="shared" si="5"/>
      </c>
    </row>
    <row r="96" spans="2:11" ht="12">
      <c r="B96">
        <f>+'Central Supply'!A91</f>
        <v>201</v>
      </c>
      <c r="C96" t="str">
        <f>+'Central Supply'!B91</f>
        <v>SAINT FRANCIS COMMUNITY HOSPITAL</v>
      </c>
      <c r="D96" s="7">
        <f>ROUND(+'Central Supply'!I91,0)</f>
        <v>0</v>
      </c>
      <c r="E96" s="7">
        <f>ROUND(+'Central Supply'!V91,0)</f>
        <v>15555</v>
      </c>
      <c r="F96" s="8">
        <f t="shared" si="3"/>
      </c>
      <c r="G96" s="7">
        <f>ROUND(+'Central Supply'!I193,0)</f>
        <v>0</v>
      </c>
      <c r="H96" s="7">
        <f>ROUND(+'Central Supply'!V193,0)</f>
        <v>16257</v>
      </c>
      <c r="I96" s="8">
        <f t="shared" si="4"/>
      </c>
      <c r="J96" s="8"/>
      <c r="K96" s="9">
        <f t="shared" si="5"/>
      </c>
    </row>
    <row r="97" spans="2:11" ht="12">
      <c r="B97">
        <f>+'Central Supply'!A92</f>
        <v>202</v>
      </c>
      <c r="C97" t="str">
        <f>+'Central Supply'!B92</f>
        <v>REGIONAL HOSP. FOR RESP. &amp; COMPLEX CARE</v>
      </c>
      <c r="D97" s="7">
        <f>ROUND(+'Central Supply'!I92,0)</f>
        <v>0</v>
      </c>
      <c r="E97" s="7">
        <f>ROUND(+'Central Supply'!V92,0)</f>
        <v>776</v>
      </c>
      <c r="F97" s="8">
        <f t="shared" si="3"/>
      </c>
      <c r="G97" s="7">
        <f>ROUND(+'Central Supply'!I194,0)</f>
        <v>0</v>
      </c>
      <c r="H97" s="7">
        <f>ROUND(+'Central Supply'!V194,0)</f>
        <v>897</v>
      </c>
      <c r="I97" s="8">
        <f t="shared" si="4"/>
      </c>
      <c r="J97" s="8"/>
      <c r="K97" s="9">
        <f t="shared" si="5"/>
      </c>
    </row>
    <row r="98" spans="2:11" ht="12">
      <c r="B98">
        <f>+'Central Supply'!A93</f>
        <v>204</v>
      </c>
      <c r="C98" t="str">
        <f>+'Central Supply'!B93</f>
        <v>SEATTLE CANCER CARE ALLIANCE</v>
      </c>
      <c r="D98" s="7">
        <f>ROUND(+'Central Supply'!I93,0)</f>
        <v>0</v>
      </c>
      <c r="E98" s="7">
        <f>ROUND(+'Central Supply'!V93,0)</f>
        <v>12695</v>
      </c>
      <c r="F98" s="8">
        <f t="shared" si="3"/>
      </c>
      <c r="G98" s="7">
        <f>ROUND(+'Central Supply'!I195,0)</f>
        <v>0</v>
      </c>
      <c r="H98" s="7">
        <f>ROUND(+'Central Supply'!V195,0)</f>
        <v>12672</v>
      </c>
      <c r="I98" s="8">
        <f t="shared" si="4"/>
      </c>
      <c r="J98" s="8"/>
      <c r="K98" s="9">
        <f t="shared" si="5"/>
      </c>
    </row>
    <row r="99" spans="2:11" ht="12">
      <c r="B99">
        <f>+'Central Supply'!A94</f>
        <v>205</v>
      </c>
      <c r="C99" t="str">
        <f>+'Central Supply'!B94</f>
        <v>WENATCHEE VALLEY MEDICAL CENTER</v>
      </c>
      <c r="D99" s="7">
        <f>ROUND(+'Central Supply'!I94,0)</f>
        <v>0</v>
      </c>
      <c r="E99" s="7">
        <f>ROUND(+'Central Supply'!V94,0)</f>
        <v>7232</v>
      </c>
      <c r="F99" s="8">
        <f t="shared" si="3"/>
      </c>
      <c r="G99" s="7">
        <f>ROUND(+'Central Supply'!I196,0)</f>
        <v>0</v>
      </c>
      <c r="H99" s="7">
        <f>ROUND(+'Central Supply'!V196,0)</f>
        <v>9260</v>
      </c>
      <c r="I99" s="8">
        <f t="shared" si="4"/>
      </c>
      <c r="J99" s="8"/>
      <c r="K99" s="9">
        <f t="shared" si="5"/>
      </c>
    </row>
    <row r="100" spans="2:11" ht="12">
      <c r="B100">
        <f>+'Central Supply'!A95</f>
        <v>206</v>
      </c>
      <c r="C100" t="str">
        <f>+'Central Supply'!B95</f>
        <v>UNITED GENERAL HOSPITAL</v>
      </c>
      <c r="D100" s="7">
        <f>ROUND(+'Central Supply'!I95,0)</f>
        <v>0</v>
      </c>
      <c r="E100" s="7">
        <f>ROUND(+'Central Supply'!V95,0)</f>
        <v>4763</v>
      </c>
      <c r="F100" s="8">
        <f t="shared" si="3"/>
      </c>
      <c r="G100" s="7">
        <f>ROUND(+'Central Supply'!I197,0)</f>
        <v>0</v>
      </c>
      <c r="H100" s="7">
        <f>ROUND(+'Central Supply'!V197,0)</f>
        <v>5095</v>
      </c>
      <c r="I100" s="8">
        <f t="shared" si="4"/>
      </c>
      <c r="J100" s="8"/>
      <c r="K100" s="9">
        <f t="shared" si="5"/>
      </c>
    </row>
    <row r="101" spans="2:11" ht="12">
      <c r="B101">
        <f>+'Central Supply'!A96</f>
        <v>207</v>
      </c>
      <c r="C101" t="str">
        <f>+'Central Supply'!B96</f>
        <v>SKAGIT VALLEY HOSPITAL</v>
      </c>
      <c r="D101" s="7">
        <f>ROUND(+'Central Supply'!I96,0)</f>
        <v>0</v>
      </c>
      <c r="E101" s="7">
        <f>ROUND(+'Central Supply'!V96,0)</f>
        <v>16033</v>
      </c>
      <c r="F101" s="8">
        <f t="shared" si="3"/>
      </c>
      <c r="G101" s="7">
        <f>ROUND(+'Central Supply'!I198,0)</f>
        <v>0</v>
      </c>
      <c r="H101" s="7">
        <f>ROUND(+'Central Supply'!V198,0)</f>
        <v>15909</v>
      </c>
      <c r="I101" s="8">
        <f t="shared" si="4"/>
      </c>
      <c r="J101" s="8"/>
      <c r="K101" s="9">
        <f t="shared" si="5"/>
      </c>
    </row>
    <row r="102" spans="2:11" ht="12">
      <c r="B102">
        <f>+'Central Supply'!A97</f>
        <v>208</v>
      </c>
      <c r="C102" t="str">
        <f>+'Central Supply'!B97</f>
        <v>LEGACY SALMON CREEK HOSPITAL</v>
      </c>
      <c r="D102" s="7">
        <f>ROUND(+'Central Supply'!I97,0)</f>
        <v>0</v>
      </c>
      <c r="E102" s="7">
        <f>ROUND(+'Central Supply'!V97,0)</f>
        <v>13830</v>
      </c>
      <c r="F102" s="8">
        <f t="shared" si="3"/>
      </c>
      <c r="G102" s="7">
        <f>ROUND(+'Central Supply'!I199,0)</f>
        <v>0</v>
      </c>
      <c r="H102" s="7">
        <f>ROUND(+'Central Supply'!V199,0)</f>
        <v>15387</v>
      </c>
      <c r="I102" s="8">
        <f t="shared" si="4"/>
      </c>
      <c r="J102" s="8"/>
      <c r="K102" s="9">
        <f t="shared" si="5"/>
      </c>
    </row>
    <row r="103" spans="2:11" ht="12">
      <c r="B103">
        <f>+'Central Supply'!A98</f>
        <v>209</v>
      </c>
      <c r="C103" t="str">
        <f>+'Central Supply'!B98</f>
        <v>SAINT ANTHONY HOSPITAL</v>
      </c>
      <c r="D103" s="7">
        <f>ROUND(+'Central Supply'!I98,0)</f>
        <v>0</v>
      </c>
      <c r="E103" s="7">
        <f>ROUND(+'Central Supply'!V98,0)</f>
        <v>0</v>
      </c>
      <c r="F103" s="8">
        <f t="shared" si="3"/>
      </c>
      <c r="G103" s="7">
        <f>ROUND(+'Central Supply'!I200,0)</f>
        <v>0</v>
      </c>
      <c r="H103" s="7">
        <f>ROUND(+'Central Supply'!V200,0)</f>
        <v>1638</v>
      </c>
      <c r="I103" s="8">
        <f t="shared" si="4"/>
      </c>
      <c r="J103" s="8"/>
      <c r="K103" s="9">
        <f t="shared" si="5"/>
      </c>
    </row>
    <row r="104" spans="2:11" ht="12">
      <c r="B104">
        <f>+'Central Supply'!A99</f>
        <v>904</v>
      </c>
      <c r="C104" t="str">
        <f>+'Central Supply'!B99</f>
        <v>BHC FAIRFAX HOSPITAL</v>
      </c>
      <c r="D104" s="7">
        <f>ROUND(+'Central Supply'!I99,0)</f>
        <v>0</v>
      </c>
      <c r="E104" s="7">
        <f>ROUND(+'Central Supply'!V99,0)</f>
        <v>2105</v>
      </c>
      <c r="F104" s="8">
        <f t="shared" si="3"/>
      </c>
      <c r="G104" s="7">
        <f>ROUND(+'Central Supply'!I201,0)</f>
        <v>0</v>
      </c>
      <c r="H104" s="7">
        <f>ROUND(+'Central Supply'!V201,0)</f>
        <v>2056</v>
      </c>
      <c r="I104" s="8">
        <f t="shared" si="4"/>
      </c>
      <c r="J104" s="8"/>
      <c r="K104" s="9">
        <f t="shared" si="5"/>
      </c>
    </row>
    <row r="105" spans="2:11" ht="12">
      <c r="B105">
        <f>+'Central Supply'!A100</f>
        <v>915</v>
      </c>
      <c r="C105" t="str">
        <f>+'Central Supply'!B100</f>
        <v>LOURDES COUNSELING CENTER</v>
      </c>
      <c r="D105" s="7">
        <f>ROUND(+'Central Supply'!I100,0)</f>
        <v>0</v>
      </c>
      <c r="E105" s="7">
        <f>ROUND(+'Central Supply'!V100,0)</f>
        <v>981</v>
      </c>
      <c r="F105" s="8">
        <f t="shared" si="3"/>
      </c>
      <c r="G105" s="7">
        <f>ROUND(+'Central Supply'!I202,0)</f>
        <v>0</v>
      </c>
      <c r="H105" s="7">
        <f>ROUND(+'Central Supply'!V202,0)</f>
        <v>926</v>
      </c>
      <c r="I105" s="8">
        <f t="shared" si="4"/>
      </c>
      <c r="J105" s="8"/>
      <c r="K105" s="9">
        <f t="shared" si="5"/>
      </c>
    </row>
    <row r="106" spans="2:11" ht="12">
      <c r="B106">
        <f>+'Central Supply'!A101</f>
        <v>919</v>
      </c>
      <c r="C106" t="str">
        <f>+'Central Supply'!B101</f>
        <v>NAVOS</v>
      </c>
      <c r="D106" s="7">
        <f>ROUND(+'Central Supply'!I101,0)</f>
        <v>0</v>
      </c>
      <c r="E106" s="7">
        <f>ROUND(+'Central Supply'!V101,0)</f>
        <v>567</v>
      </c>
      <c r="F106" s="8">
        <f t="shared" si="3"/>
      </c>
      <c r="G106" s="7">
        <f>ROUND(+'Central Supply'!I203,0)</f>
        <v>0</v>
      </c>
      <c r="H106" s="7">
        <f>ROUND(+'Central Supply'!V203,0)</f>
        <v>547</v>
      </c>
      <c r="I106" s="8">
        <f t="shared" si="4"/>
      </c>
      <c r="J106" s="8"/>
      <c r="K106" s="9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1" sqref="B11:K106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9.875" style="0" bestFit="1" customWidth="1"/>
    <col min="5" max="5" width="6.875" style="0" bestFit="1" customWidth="1"/>
    <col min="6" max="6" width="8.875" style="0" bestFit="1" customWidth="1"/>
    <col min="7" max="7" width="9.875" style="0" bestFit="1" customWidth="1"/>
    <col min="8" max="8" width="6.875" style="0" bestFit="1" customWidth="1"/>
    <col min="9" max="9" width="9.875" style="0" bestFit="1" customWidth="1"/>
    <col min="10" max="10" width="2.625" style="0" customWidth="1"/>
    <col min="11" max="11" width="10.125" style="0" bestFit="1" customWidth="1"/>
  </cols>
  <sheetData>
    <row r="1" spans="1:10" ht="12">
      <c r="A1" s="5" t="s">
        <v>16</v>
      </c>
      <c r="B1" s="5"/>
      <c r="C1" s="5"/>
      <c r="D1" s="5"/>
      <c r="E1" s="5"/>
      <c r="F1" s="3"/>
      <c r="G1" s="5"/>
      <c r="H1" s="5"/>
      <c r="I1" s="5"/>
      <c r="J1" s="5"/>
    </row>
    <row r="2" spans="6:11" ht="12">
      <c r="F2" s="1"/>
      <c r="K2" s="2" t="s">
        <v>38</v>
      </c>
    </row>
    <row r="3" spans="4:11" ht="12">
      <c r="D3" s="6"/>
      <c r="F3" s="1"/>
      <c r="K3">
        <v>194</v>
      </c>
    </row>
    <row r="4" spans="1:10" ht="1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0" ht="12">
      <c r="A5" s="3" t="s">
        <v>43</v>
      </c>
      <c r="B5" s="5"/>
      <c r="C5" s="5"/>
      <c r="D5" s="5"/>
      <c r="E5" s="3"/>
      <c r="F5" s="5"/>
      <c r="G5" s="5"/>
      <c r="H5" s="5"/>
      <c r="I5" s="5"/>
      <c r="J5" s="5"/>
    </row>
    <row r="7" spans="5:9" ht="12">
      <c r="E7" s="19">
        <f>ROUND(+'Central Supply'!D5,0)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/>
      <c r="F8" s="2" t="s">
        <v>2</v>
      </c>
      <c r="G8" s="1"/>
      <c r="I8" s="2" t="s">
        <v>2</v>
      </c>
      <c r="J8" s="2"/>
      <c r="K8" s="2" t="s">
        <v>72</v>
      </c>
    </row>
    <row r="9" spans="1:11" ht="12">
      <c r="A9" s="2"/>
      <c r="B9" s="2" t="s">
        <v>47</v>
      </c>
      <c r="C9" s="2" t="s">
        <v>48</v>
      </c>
      <c r="D9" s="1" t="s">
        <v>17</v>
      </c>
      <c r="E9" s="1" t="s">
        <v>4</v>
      </c>
      <c r="F9" s="1" t="s">
        <v>4</v>
      </c>
      <c r="G9" s="1" t="s">
        <v>17</v>
      </c>
      <c r="H9" s="1" t="s">
        <v>4</v>
      </c>
      <c r="I9" s="1" t="s">
        <v>4</v>
      </c>
      <c r="J9" s="1"/>
      <c r="K9" s="2" t="s">
        <v>73</v>
      </c>
    </row>
    <row r="10" spans="2:11" ht="12">
      <c r="B10">
        <f>+'Central Supply'!A5</f>
        <v>1</v>
      </c>
      <c r="C10" t="str">
        <f>+'Central Supply'!B5</f>
        <v>SWEDISH HEALTH SERVICES</v>
      </c>
      <c r="D10" s="7">
        <f>ROUND(+'Central Supply'!J5,0)</f>
        <v>44084294</v>
      </c>
      <c r="E10" s="7">
        <f>ROUND(+'Central Supply'!V5,0)</f>
        <v>64206</v>
      </c>
      <c r="F10" s="8">
        <f>IF(D10=0,"",IF(E10=0,"",ROUND(D10/E10,2)))</f>
        <v>686.61</v>
      </c>
      <c r="G10" s="7">
        <f>ROUND(+'Central Supply'!J107,0)</f>
        <v>48096349</v>
      </c>
      <c r="H10" s="7">
        <f>ROUND(+'Central Supply'!V107,0)</f>
        <v>65434</v>
      </c>
      <c r="I10" s="8">
        <f>IF(G10=0,"",IF(H10=0,"",ROUND(G10/H10,2)))</f>
        <v>735.04</v>
      </c>
      <c r="J10" s="8"/>
      <c r="K10" s="9">
        <f>IF(D10=0,"",IF(E10=0,"",IF(G10=0,"",IF(H10=0,"",ROUND(I10/F10-1,4)))))</f>
        <v>0.0705</v>
      </c>
    </row>
    <row r="11" spans="2:11" ht="12">
      <c r="B11">
        <f>+'Central Supply'!A6</f>
        <v>3</v>
      </c>
      <c r="C11" t="str">
        <f>+'Central Supply'!B6</f>
        <v>SWEDISH MEDICAL CENTER CHERRY HILL</v>
      </c>
      <c r="D11" s="7">
        <f>ROUND(+'Central Supply'!J6,0)</f>
        <v>15132230</v>
      </c>
      <c r="E11" s="7">
        <f>ROUND(+'Central Supply'!V6,0)</f>
        <v>25431</v>
      </c>
      <c r="F11" s="8">
        <f aca="true" t="shared" si="0" ref="F11:F74">IF(D11=0,"",IF(E11=0,"",ROUND(D11/E11,2)))</f>
        <v>595.03</v>
      </c>
      <c r="G11" s="7">
        <f>ROUND(+'Central Supply'!J108,0)</f>
        <v>15819987</v>
      </c>
      <c r="H11" s="7">
        <f>ROUND(+'Central Supply'!V108,0)</f>
        <v>27098</v>
      </c>
      <c r="I11" s="8">
        <f aca="true" t="shared" si="1" ref="I11:I74">IF(G11=0,"",IF(H11=0,"",ROUND(G11/H11,2)))</f>
        <v>583.81</v>
      </c>
      <c r="J11" s="8"/>
      <c r="K11" s="9">
        <f aca="true" t="shared" si="2" ref="K11:K74">IF(D11=0,"",IF(E11=0,"",IF(G11=0,"",IF(H11=0,"",ROUND(I11/F11-1,4)))))</f>
        <v>-0.0189</v>
      </c>
    </row>
    <row r="12" spans="2:11" ht="12">
      <c r="B12">
        <f>+'Central Supply'!A7</f>
        <v>8</v>
      </c>
      <c r="C12" t="str">
        <f>+'Central Supply'!B7</f>
        <v>KLICKITAT VALLEY HOSPITAL</v>
      </c>
      <c r="D12" s="7">
        <f>ROUND(+'Central Supply'!J7,0)</f>
        <v>12188</v>
      </c>
      <c r="E12" s="7">
        <f>ROUND(+'Central Supply'!V7,0)</f>
        <v>1629</v>
      </c>
      <c r="F12" s="8">
        <f t="shared" si="0"/>
        <v>7.48</v>
      </c>
      <c r="G12" s="7">
        <f>ROUND(+'Central Supply'!J109,0)</f>
        <v>4694</v>
      </c>
      <c r="H12" s="7">
        <f>ROUND(+'Central Supply'!V109,0)</f>
        <v>1645</v>
      </c>
      <c r="I12" s="8">
        <f t="shared" si="1"/>
        <v>2.85</v>
      </c>
      <c r="J12" s="8"/>
      <c r="K12" s="9">
        <f t="shared" si="2"/>
        <v>-0.619</v>
      </c>
    </row>
    <row r="13" spans="2:11" ht="12">
      <c r="B13">
        <f>+'Central Supply'!A8</f>
        <v>10</v>
      </c>
      <c r="C13" t="str">
        <f>+'Central Supply'!B8</f>
        <v>VIRGINIA MASON MEDICAL CENTER</v>
      </c>
      <c r="D13" s="7">
        <f>ROUND(+'Central Supply'!J8,0)</f>
        <v>-128172</v>
      </c>
      <c r="E13" s="7">
        <f>ROUND(+'Central Supply'!V8,0)</f>
        <v>76904</v>
      </c>
      <c r="F13" s="8">
        <f t="shared" si="0"/>
        <v>-1.67</v>
      </c>
      <c r="G13" s="7">
        <f>ROUND(+'Central Supply'!J110,0)</f>
        <v>1003006</v>
      </c>
      <c r="H13" s="7">
        <f>ROUND(+'Central Supply'!V110,0)</f>
        <v>79237</v>
      </c>
      <c r="I13" s="8">
        <f t="shared" si="1"/>
        <v>12.66</v>
      </c>
      <c r="J13" s="8"/>
      <c r="K13" s="9">
        <f t="shared" si="2"/>
        <v>-8.5808</v>
      </c>
    </row>
    <row r="14" spans="2:11" ht="12">
      <c r="B14">
        <f>+'Central Supply'!A9</f>
        <v>14</v>
      </c>
      <c r="C14" t="str">
        <f>+'Central Supply'!B9</f>
        <v>SEATTLE CHILDRENS HOSPITAL</v>
      </c>
      <c r="D14" s="7">
        <f>ROUND(+'Central Supply'!J9,0)</f>
        <v>2080810</v>
      </c>
      <c r="E14" s="7">
        <f>ROUND(+'Central Supply'!V9,0)</f>
        <v>26512</v>
      </c>
      <c r="F14" s="8">
        <f t="shared" si="0"/>
        <v>78.49</v>
      </c>
      <c r="G14" s="7">
        <f>ROUND(+'Central Supply'!J111,0)</f>
        <v>1327803</v>
      </c>
      <c r="H14" s="7">
        <f>ROUND(+'Central Supply'!V111,0)</f>
        <v>28361</v>
      </c>
      <c r="I14" s="8">
        <f t="shared" si="1"/>
        <v>46.82</v>
      </c>
      <c r="J14" s="8"/>
      <c r="K14" s="9">
        <f t="shared" si="2"/>
        <v>-0.4035</v>
      </c>
    </row>
    <row r="15" spans="2:11" ht="12">
      <c r="B15">
        <f>+'Central Supply'!A10</f>
        <v>20</v>
      </c>
      <c r="C15" t="str">
        <f>+'Central Supply'!B10</f>
        <v>GROUP HEALTH CENTRAL</v>
      </c>
      <c r="D15" s="7">
        <f>ROUND(+'Central Supply'!J10,0)</f>
        <v>0</v>
      </c>
      <c r="E15" s="7">
        <f>ROUND(+'Central Supply'!V10,0)</f>
        <v>1208</v>
      </c>
      <c r="F15" s="8">
        <f t="shared" si="0"/>
      </c>
      <c r="G15" s="7">
        <f>ROUND(+'Central Supply'!J112,0)</f>
        <v>0</v>
      </c>
      <c r="H15" s="7">
        <f>ROUND(+'Central Supply'!V112,0)</f>
        <v>1122</v>
      </c>
      <c r="I15" s="8">
        <f t="shared" si="1"/>
      </c>
      <c r="J15" s="8"/>
      <c r="K15" s="9">
        <f t="shared" si="2"/>
      </c>
    </row>
    <row r="16" spans="2:11" ht="12">
      <c r="B16">
        <f>+'Central Supply'!A11</f>
        <v>21</v>
      </c>
      <c r="C16" t="str">
        <f>+'Central Supply'!B11</f>
        <v>NEWPORT COMMUNITY HOSPITAL</v>
      </c>
      <c r="D16" s="7">
        <f>ROUND(+'Central Supply'!J11,0)</f>
        <v>124033</v>
      </c>
      <c r="E16" s="7">
        <f>ROUND(+'Central Supply'!V11,0)</f>
        <v>2926</v>
      </c>
      <c r="F16" s="8">
        <f t="shared" si="0"/>
        <v>42.39</v>
      </c>
      <c r="G16" s="7">
        <f>ROUND(+'Central Supply'!J113,0)</f>
        <v>89423</v>
      </c>
      <c r="H16" s="7">
        <f>ROUND(+'Central Supply'!V113,0)</f>
        <v>2664</v>
      </c>
      <c r="I16" s="8">
        <f t="shared" si="1"/>
        <v>33.57</v>
      </c>
      <c r="J16" s="8"/>
      <c r="K16" s="9">
        <f t="shared" si="2"/>
        <v>-0.2081</v>
      </c>
    </row>
    <row r="17" spans="2:11" ht="12">
      <c r="B17">
        <f>+'Central Supply'!A12</f>
        <v>22</v>
      </c>
      <c r="C17" t="str">
        <f>+'Central Supply'!B12</f>
        <v>LOURDES MEDICAL CENTER</v>
      </c>
      <c r="D17" s="7">
        <f>ROUND(+'Central Supply'!J12,0)</f>
        <v>83578</v>
      </c>
      <c r="E17" s="7">
        <f>ROUND(+'Central Supply'!V12,0)</f>
        <v>4975</v>
      </c>
      <c r="F17" s="8">
        <f t="shared" si="0"/>
        <v>16.8</v>
      </c>
      <c r="G17" s="7">
        <f>ROUND(+'Central Supply'!J114,0)</f>
        <v>109076</v>
      </c>
      <c r="H17" s="7">
        <f>ROUND(+'Central Supply'!V114,0)</f>
        <v>4807</v>
      </c>
      <c r="I17" s="8">
        <f t="shared" si="1"/>
        <v>22.69</v>
      </c>
      <c r="J17" s="8"/>
      <c r="K17" s="9">
        <f t="shared" si="2"/>
        <v>0.3506</v>
      </c>
    </row>
    <row r="18" spans="2:11" ht="12">
      <c r="B18">
        <f>+'Central Supply'!A13</f>
        <v>23</v>
      </c>
      <c r="C18" t="str">
        <f>+'Central Supply'!B13</f>
        <v>OKANOGAN-DOUGLAS DISTRICT HOSPITAL</v>
      </c>
      <c r="D18" s="7">
        <f>ROUND(+'Central Supply'!J13,0)</f>
        <v>766214</v>
      </c>
      <c r="E18" s="7">
        <f>ROUND(+'Central Supply'!V13,0)</f>
        <v>1506</v>
      </c>
      <c r="F18" s="8">
        <f t="shared" si="0"/>
        <v>508.77</v>
      </c>
      <c r="G18" s="7">
        <f>ROUND(+'Central Supply'!J115,0)</f>
        <v>757701</v>
      </c>
      <c r="H18" s="7">
        <f>ROUND(+'Central Supply'!V115,0)</f>
        <v>1454</v>
      </c>
      <c r="I18" s="8">
        <f t="shared" si="1"/>
        <v>521.11</v>
      </c>
      <c r="J18" s="8"/>
      <c r="K18" s="9">
        <f t="shared" si="2"/>
        <v>0.0243</v>
      </c>
    </row>
    <row r="19" spans="2:11" ht="12">
      <c r="B19">
        <f>+'Central Supply'!A14</f>
        <v>26</v>
      </c>
      <c r="C19" t="str">
        <f>+'Central Supply'!B14</f>
        <v>PEACEHEALTH SAINT JOHN MEDICAL CENTER</v>
      </c>
      <c r="D19" s="7">
        <f>ROUND(+'Central Supply'!J14,0)</f>
        <v>129103</v>
      </c>
      <c r="E19" s="7">
        <f>ROUND(+'Central Supply'!V14,0)</f>
        <v>23290</v>
      </c>
      <c r="F19" s="8">
        <f t="shared" si="0"/>
        <v>5.54</v>
      </c>
      <c r="G19" s="7">
        <f>ROUND(+'Central Supply'!J116,0)</f>
        <v>-14435</v>
      </c>
      <c r="H19" s="7">
        <f>ROUND(+'Central Supply'!V116,0)</f>
        <v>24570</v>
      </c>
      <c r="I19" s="8">
        <f t="shared" si="1"/>
        <v>-0.59</v>
      </c>
      <c r="J19" s="8"/>
      <c r="K19" s="9">
        <f t="shared" si="2"/>
        <v>-1.1065</v>
      </c>
    </row>
    <row r="20" spans="2:11" ht="12">
      <c r="B20">
        <f>+'Central Supply'!A15</f>
        <v>29</v>
      </c>
      <c r="C20" t="str">
        <f>+'Central Supply'!B15</f>
        <v>HARBORVIEW MEDICAL CENTER</v>
      </c>
      <c r="D20" s="7">
        <f>ROUND(+'Central Supply'!J15,0)</f>
        <v>2082947</v>
      </c>
      <c r="E20" s="7">
        <f>ROUND(+'Central Supply'!V15,0)</f>
        <v>43532</v>
      </c>
      <c r="F20" s="8">
        <f t="shared" si="0"/>
        <v>47.85</v>
      </c>
      <c r="G20" s="7">
        <f>ROUND(+'Central Supply'!J117,0)</f>
        <v>1307907</v>
      </c>
      <c r="H20" s="7">
        <f>ROUND(+'Central Supply'!V117,0)</f>
        <v>43020</v>
      </c>
      <c r="I20" s="8">
        <f t="shared" si="1"/>
        <v>30.4</v>
      </c>
      <c r="J20" s="8"/>
      <c r="K20" s="9">
        <f t="shared" si="2"/>
        <v>-0.3647</v>
      </c>
    </row>
    <row r="21" spans="2:11" ht="12">
      <c r="B21">
        <f>+'Central Supply'!A16</f>
        <v>32</v>
      </c>
      <c r="C21" t="str">
        <f>+'Central Supply'!B16</f>
        <v>SAINT JOSEPH MEDICAL CENTER</v>
      </c>
      <c r="D21" s="7">
        <f>ROUND(+'Central Supply'!J16,0)</f>
        <v>28222424</v>
      </c>
      <c r="E21" s="7">
        <f>ROUND(+'Central Supply'!V16,0)</f>
        <v>46717</v>
      </c>
      <c r="F21" s="8">
        <f t="shared" si="0"/>
        <v>604.11</v>
      </c>
      <c r="G21" s="7">
        <f>ROUND(+'Central Supply'!J118,0)</f>
        <v>13488808</v>
      </c>
      <c r="H21" s="7">
        <f>ROUND(+'Central Supply'!V118,0)</f>
        <v>43072</v>
      </c>
      <c r="I21" s="8">
        <f t="shared" si="1"/>
        <v>313.17</v>
      </c>
      <c r="J21" s="8"/>
      <c r="K21" s="9">
        <f t="shared" si="2"/>
        <v>-0.4816</v>
      </c>
    </row>
    <row r="22" spans="2:11" ht="12">
      <c r="B22">
        <f>+'Central Supply'!A17</f>
        <v>35</v>
      </c>
      <c r="C22" t="str">
        <f>+'Central Supply'!B17</f>
        <v>ENUMCLAW REGIONAL HOSPITAL</v>
      </c>
      <c r="D22" s="7">
        <f>ROUND(+'Central Supply'!J17,0)</f>
        <v>989059</v>
      </c>
      <c r="E22" s="7">
        <f>ROUND(+'Central Supply'!V17,0)</f>
        <v>3584</v>
      </c>
      <c r="F22" s="8">
        <f t="shared" si="0"/>
        <v>275.97</v>
      </c>
      <c r="G22" s="7">
        <f>ROUND(+'Central Supply'!J119,0)</f>
        <v>333278</v>
      </c>
      <c r="H22" s="7">
        <f>ROUND(+'Central Supply'!V119,0)</f>
        <v>3826</v>
      </c>
      <c r="I22" s="8">
        <f t="shared" si="1"/>
        <v>87.11</v>
      </c>
      <c r="J22" s="8"/>
      <c r="K22" s="9">
        <f t="shared" si="2"/>
        <v>-0.6843</v>
      </c>
    </row>
    <row r="23" spans="2:11" ht="12">
      <c r="B23">
        <f>+'Central Supply'!A18</f>
        <v>37</v>
      </c>
      <c r="C23" t="str">
        <f>+'Central Supply'!B18</f>
        <v>DEACONESS MEDICAL CENTER</v>
      </c>
      <c r="D23" s="7">
        <f>ROUND(+'Central Supply'!J18,0)</f>
        <v>1215469</v>
      </c>
      <c r="E23" s="7">
        <f>ROUND(+'Central Supply'!V18,0)</f>
        <v>18891</v>
      </c>
      <c r="F23" s="8">
        <f t="shared" si="0"/>
        <v>64.34</v>
      </c>
      <c r="G23" s="7">
        <f>ROUND(+'Central Supply'!J120,0)</f>
        <v>2764334</v>
      </c>
      <c r="H23" s="7">
        <f>ROUND(+'Central Supply'!V120,0)</f>
        <v>24058</v>
      </c>
      <c r="I23" s="8">
        <f t="shared" si="1"/>
        <v>114.9</v>
      </c>
      <c r="J23" s="8"/>
      <c r="K23" s="9">
        <f t="shared" si="2"/>
        <v>0.7858</v>
      </c>
    </row>
    <row r="24" spans="2:11" ht="12">
      <c r="B24">
        <f>+'Central Supply'!A19</f>
        <v>38</v>
      </c>
      <c r="C24" t="str">
        <f>+'Central Supply'!B19</f>
        <v>OLYMPIC MEDICAL CENTER</v>
      </c>
      <c r="D24" s="7">
        <f>ROUND(+'Central Supply'!J19,0)</f>
        <v>8031</v>
      </c>
      <c r="E24" s="7">
        <f>ROUND(+'Central Supply'!V19,0)</f>
        <v>13147</v>
      </c>
      <c r="F24" s="8">
        <f t="shared" si="0"/>
        <v>0.61</v>
      </c>
      <c r="G24" s="7">
        <f>ROUND(+'Central Supply'!J121,0)</f>
        <v>59787</v>
      </c>
      <c r="H24" s="7">
        <f>ROUND(+'Central Supply'!V121,0)</f>
        <v>13521</v>
      </c>
      <c r="I24" s="8">
        <f t="shared" si="1"/>
        <v>4.42</v>
      </c>
      <c r="J24" s="8"/>
      <c r="K24" s="9">
        <f t="shared" si="2"/>
        <v>6.2459</v>
      </c>
    </row>
    <row r="25" spans="2:11" ht="12">
      <c r="B25">
        <f>+'Central Supply'!A20</f>
        <v>39</v>
      </c>
      <c r="C25" t="str">
        <f>+'Central Supply'!B20</f>
        <v>KENNEWICK GENERAL HOSPITAL</v>
      </c>
      <c r="D25" s="7">
        <f>ROUND(+'Central Supply'!J20,0)</f>
        <v>142934</v>
      </c>
      <c r="E25" s="7">
        <f>ROUND(+'Central Supply'!V20,0)</f>
        <v>11240</v>
      </c>
      <c r="F25" s="8">
        <f t="shared" si="0"/>
        <v>12.72</v>
      </c>
      <c r="G25" s="7">
        <f>ROUND(+'Central Supply'!J122,0)</f>
        <v>118408</v>
      </c>
      <c r="H25" s="7">
        <f>ROUND(+'Central Supply'!V122,0)</f>
        <v>11618</v>
      </c>
      <c r="I25" s="8">
        <f t="shared" si="1"/>
        <v>10.19</v>
      </c>
      <c r="J25" s="8"/>
      <c r="K25" s="9">
        <f t="shared" si="2"/>
        <v>-0.1989</v>
      </c>
    </row>
    <row r="26" spans="2:11" ht="12">
      <c r="B26">
        <f>+'Central Supply'!A21</f>
        <v>43</v>
      </c>
      <c r="C26" t="str">
        <f>+'Central Supply'!B21</f>
        <v>WALLA WALLA GENERAL HOSPITAL</v>
      </c>
      <c r="D26" s="7">
        <f>ROUND(+'Central Supply'!J21,0)</f>
        <v>41464</v>
      </c>
      <c r="E26" s="7">
        <f>ROUND(+'Central Supply'!V21,0)</f>
        <v>3984</v>
      </c>
      <c r="F26" s="8">
        <f t="shared" si="0"/>
        <v>10.41</v>
      </c>
      <c r="G26" s="7">
        <f>ROUND(+'Central Supply'!J123,0)</f>
        <v>48300</v>
      </c>
      <c r="H26" s="7">
        <f>ROUND(+'Central Supply'!V123,0)</f>
        <v>4221</v>
      </c>
      <c r="I26" s="8">
        <f t="shared" si="1"/>
        <v>11.44</v>
      </c>
      <c r="J26" s="8"/>
      <c r="K26" s="9">
        <f t="shared" si="2"/>
        <v>0.0989</v>
      </c>
    </row>
    <row r="27" spans="2:11" ht="12">
      <c r="B27">
        <f>+'Central Supply'!A22</f>
        <v>45</v>
      </c>
      <c r="C27" t="str">
        <f>+'Central Supply'!B22</f>
        <v>COLUMBIA BASIN HOSPITAL</v>
      </c>
      <c r="D27" s="7">
        <f>ROUND(+'Central Supply'!J22,0)</f>
        <v>13313</v>
      </c>
      <c r="E27" s="7">
        <f>ROUND(+'Central Supply'!V22,0)</f>
        <v>1214</v>
      </c>
      <c r="F27" s="8">
        <f t="shared" si="0"/>
        <v>10.97</v>
      </c>
      <c r="G27" s="7">
        <f>ROUND(+'Central Supply'!J124,0)</f>
        <v>15641</v>
      </c>
      <c r="H27" s="7">
        <f>ROUND(+'Central Supply'!V124,0)</f>
        <v>1212</v>
      </c>
      <c r="I27" s="8">
        <f t="shared" si="1"/>
        <v>12.91</v>
      </c>
      <c r="J27" s="8"/>
      <c r="K27" s="9">
        <f t="shared" si="2"/>
        <v>0.1768</v>
      </c>
    </row>
    <row r="28" spans="2:11" ht="12">
      <c r="B28">
        <f>+'Central Supply'!A23</f>
        <v>46</v>
      </c>
      <c r="C28" t="str">
        <f>+'Central Supply'!B23</f>
        <v>PROSSER MEMORIAL HOSPITAL</v>
      </c>
      <c r="D28" s="7">
        <f>ROUND(+'Central Supply'!J23,0)</f>
        <v>865446</v>
      </c>
      <c r="E28" s="7">
        <f>ROUND(+'Central Supply'!V23,0)</f>
        <v>2419</v>
      </c>
      <c r="F28" s="8">
        <f t="shared" si="0"/>
        <v>357.77</v>
      </c>
      <c r="G28" s="7">
        <f>ROUND(+'Central Supply'!J125,0)</f>
        <v>0</v>
      </c>
      <c r="H28" s="7">
        <f>ROUND(+'Central Supply'!V125,0)</f>
        <v>1940</v>
      </c>
      <c r="I28" s="8">
        <f t="shared" si="1"/>
      </c>
      <c r="J28" s="8"/>
      <c r="K28" s="9">
        <f t="shared" si="2"/>
      </c>
    </row>
    <row r="29" spans="2:11" ht="12">
      <c r="B29">
        <f>+'Central Supply'!A24</f>
        <v>50</v>
      </c>
      <c r="C29" t="str">
        <f>+'Central Supply'!B24</f>
        <v>PROVIDENCE SAINT MARY MEDICAL CENTER</v>
      </c>
      <c r="D29" s="7">
        <f>ROUND(+'Central Supply'!J24,0)</f>
        <v>1642345</v>
      </c>
      <c r="E29" s="7">
        <f>ROUND(+'Central Supply'!V24,0)</f>
        <v>13790</v>
      </c>
      <c r="F29" s="8">
        <f t="shared" si="0"/>
        <v>119.1</v>
      </c>
      <c r="G29" s="7">
        <f>ROUND(+'Central Supply'!J126,0)</f>
        <v>1167333</v>
      </c>
      <c r="H29" s="7">
        <f>ROUND(+'Central Supply'!V126,0)</f>
        <v>13198</v>
      </c>
      <c r="I29" s="8">
        <f t="shared" si="1"/>
        <v>88.45</v>
      </c>
      <c r="J29" s="8"/>
      <c r="K29" s="9">
        <f t="shared" si="2"/>
        <v>-0.2573</v>
      </c>
    </row>
    <row r="30" spans="2:11" ht="12">
      <c r="B30">
        <f>+'Central Supply'!A25</f>
        <v>54</v>
      </c>
      <c r="C30" t="str">
        <f>+'Central Supply'!B25</f>
        <v>FORKS COMMUNITY HOSPITAL</v>
      </c>
      <c r="D30" s="7">
        <f>ROUND(+'Central Supply'!J25,0)</f>
        <v>61378</v>
      </c>
      <c r="E30" s="7">
        <f>ROUND(+'Central Supply'!V25,0)</f>
        <v>2002</v>
      </c>
      <c r="F30" s="8">
        <f t="shared" si="0"/>
        <v>30.66</v>
      </c>
      <c r="G30" s="7">
        <f>ROUND(+'Central Supply'!J127,0)</f>
        <v>41140</v>
      </c>
      <c r="H30" s="7">
        <f>ROUND(+'Central Supply'!V127,0)</f>
        <v>1817</v>
      </c>
      <c r="I30" s="8">
        <f t="shared" si="1"/>
        <v>22.64</v>
      </c>
      <c r="J30" s="8"/>
      <c r="K30" s="9">
        <f t="shared" si="2"/>
        <v>-0.2616</v>
      </c>
    </row>
    <row r="31" spans="2:11" ht="12">
      <c r="B31">
        <f>+'Central Supply'!A26</f>
        <v>56</v>
      </c>
      <c r="C31" t="str">
        <f>+'Central Supply'!B26</f>
        <v>WILLAPA HARBOR HOSPITAL</v>
      </c>
      <c r="D31" s="7">
        <f>ROUND(+'Central Supply'!J26,0)</f>
        <v>79973</v>
      </c>
      <c r="E31" s="7">
        <f>ROUND(+'Central Supply'!V26,0)</f>
        <v>1630</v>
      </c>
      <c r="F31" s="8">
        <f t="shared" si="0"/>
        <v>49.06</v>
      </c>
      <c r="G31" s="7">
        <f>ROUND(+'Central Supply'!J128,0)</f>
        <v>56025</v>
      </c>
      <c r="H31" s="7">
        <f>ROUND(+'Central Supply'!V128,0)</f>
        <v>1521</v>
      </c>
      <c r="I31" s="8">
        <f t="shared" si="1"/>
        <v>36.83</v>
      </c>
      <c r="J31" s="8"/>
      <c r="K31" s="9">
        <f t="shared" si="2"/>
        <v>-0.2493</v>
      </c>
    </row>
    <row r="32" spans="2:11" ht="12">
      <c r="B32">
        <f>+'Central Supply'!A27</f>
        <v>58</v>
      </c>
      <c r="C32" t="str">
        <f>+'Central Supply'!B27</f>
        <v>YAKIMA VALLEY MEMORIAL HOSPITAL</v>
      </c>
      <c r="D32" s="7">
        <f>ROUND(+'Central Supply'!J27,0)</f>
        <v>16917919</v>
      </c>
      <c r="E32" s="7">
        <f>ROUND(+'Central Supply'!V27,0)</f>
        <v>31658</v>
      </c>
      <c r="F32" s="8">
        <f t="shared" si="0"/>
        <v>534.4</v>
      </c>
      <c r="G32" s="7">
        <f>ROUND(+'Central Supply'!J129,0)</f>
        <v>19155281</v>
      </c>
      <c r="H32" s="7">
        <f>ROUND(+'Central Supply'!V129,0)</f>
        <v>33827</v>
      </c>
      <c r="I32" s="8">
        <f t="shared" si="1"/>
        <v>566.27</v>
      </c>
      <c r="J32" s="8"/>
      <c r="K32" s="9">
        <f t="shared" si="2"/>
        <v>0.0596</v>
      </c>
    </row>
    <row r="33" spans="2:11" ht="12">
      <c r="B33">
        <f>+'Central Supply'!A28</f>
        <v>63</v>
      </c>
      <c r="C33" t="str">
        <f>+'Central Supply'!B28</f>
        <v>GRAYS HARBOR COMMUNITY HOSPITAL</v>
      </c>
      <c r="D33" s="7">
        <f>ROUND(+'Central Supply'!J28,0)</f>
        <v>3398626</v>
      </c>
      <c r="E33" s="7">
        <f>ROUND(+'Central Supply'!V28,0)</f>
        <v>11731</v>
      </c>
      <c r="F33" s="8">
        <f t="shared" si="0"/>
        <v>289.71</v>
      </c>
      <c r="G33" s="7">
        <f>ROUND(+'Central Supply'!J130,0)</f>
        <v>3442244</v>
      </c>
      <c r="H33" s="7">
        <f>ROUND(+'Central Supply'!V130,0)</f>
        <v>12132</v>
      </c>
      <c r="I33" s="8">
        <f t="shared" si="1"/>
        <v>283.73</v>
      </c>
      <c r="J33" s="8"/>
      <c r="K33" s="9">
        <f t="shared" si="2"/>
        <v>-0.0206</v>
      </c>
    </row>
    <row r="34" spans="2:11" ht="12">
      <c r="B34">
        <f>+'Central Supply'!A29</f>
        <v>78</v>
      </c>
      <c r="C34" t="str">
        <f>+'Central Supply'!B29</f>
        <v>SAMARITAN HOSPITAL</v>
      </c>
      <c r="D34" s="7">
        <f>ROUND(+'Central Supply'!J29,0)</f>
        <v>2923609</v>
      </c>
      <c r="E34" s="7">
        <f>ROUND(+'Central Supply'!V29,0)</f>
        <v>6208</v>
      </c>
      <c r="F34" s="8">
        <f t="shared" si="0"/>
        <v>470.94</v>
      </c>
      <c r="G34" s="7">
        <f>ROUND(+'Central Supply'!J131,0)</f>
        <v>2712895</v>
      </c>
      <c r="H34" s="7">
        <f>ROUND(+'Central Supply'!V131,0)</f>
        <v>6490</v>
      </c>
      <c r="I34" s="8">
        <f t="shared" si="1"/>
        <v>418.01</v>
      </c>
      <c r="J34" s="8"/>
      <c r="K34" s="9">
        <f t="shared" si="2"/>
        <v>-0.1124</v>
      </c>
    </row>
    <row r="35" spans="2:11" ht="12">
      <c r="B35">
        <f>+'Central Supply'!A30</f>
        <v>79</v>
      </c>
      <c r="C35" t="str">
        <f>+'Central Supply'!B30</f>
        <v>OCEAN BEACH HOSPITAL</v>
      </c>
      <c r="D35" s="7">
        <f>ROUND(+'Central Supply'!J30,0)</f>
        <v>474302</v>
      </c>
      <c r="E35" s="7">
        <f>ROUND(+'Central Supply'!V30,0)</f>
        <v>1836</v>
      </c>
      <c r="F35" s="8">
        <f t="shared" si="0"/>
        <v>258.33</v>
      </c>
      <c r="G35" s="7">
        <f>ROUND(+'Central Supply'!J132,0)</f>
        <v>279070</v>
      </c>
      <c r="H35" s="7">
        <f>ROUND(+'Central Supply'!V132,0)</f>
        <v>1549</v>
      </c>
      <c r="I35" s="8">
        <f t="shared" si="1"/>
        <v>180.16</v>
      </c>
      <c r="J35" s="8"/>
      <c r="K35" s="9">
        <f t="shared" si="2"/>
        <v>-0.3026</v>
      </c>
    </row>
    <row r="36" spans="2:11" ht="12">
      <c r="B36">
        <f>+'Central Supply'!A31</f>
        <v>80</v>
      </c>
      <c r="C36" t="str">
        <f>+'Central Supply'!B31</f>
        <v>ODESSA MEMORIAL HOSPITAL</v>
      </c>
      <c r="D36" s="7">
        <f>ROUND(+'Central Supply'!J31,0)</f>
        <v>39117</v>
      </c>
      <c r="E36" s="7">
        <f>ROUND(+'Central Supply'!V31,0)</f>
        <v>252</v>
      </c>
      <c r="F36" s="8">
        <f t="shared" si="0"/>
        <v>155.23</v>
      </c>
      <c r="G36" s="7">
        <f>ROUND(+'Central Supply'!J133,0)</f>
        <v>25616</v>
      </c>
      <c r="H36" s="7">
        <f>ROUND(+'Central Supply'!V133,0)</f>
        <v>237</v>
      </c>
      <c r="I36" s="8">
        <f t="shared" si="1"/>
        <v>108.08</v>
      </c>
      <c r="J36" s="8"/>
      <c r="K36" s="9">
        <f t="shared" si="2"/>
        <v>-0.3037</v>
      </c>
    </row>
    <row r="37" spans="2:11" ht="12">
      <c r="B37">
        <f>+'Central Supply'!A32</f>
        <v>81</v>
      </c>
      <c r="C37" t="str">
        <f>+'Central Supply'!B32</f>
        <v>GOOD SAMARITAN HOSPITAL</v>
      </c>
      <c r="D37" s="7">
        <f>ROUND(+'Central Supply'!J32,0)</f>
        <v>7808968</v>
      </c>
      <c r="E37" s="7">
        <f>ROUND(+'Central Supply'!V32,0)</f>
        <v>22063</v>
      </c>
      <c r="F37" s="8">
        <f t="shared" si="0"/>
        <v>353.94</v>
      </c>
      <c r="G37" s="7">
        <f>ROUND(+'Central Supply'!J134,0)</f>
        <v>5715712</v>
      </c>
      <c r="H37" s="7">
        <f>ROUND(+'Central Supply'!V134,0)</f>
        <v>21554</v>
      </c>
      <c r="I37" s="8">
        <f t="shared" si="1"/>
        <v>265.18</v>
      </c>
      <c r="J37" s="8"/>
      <c r="K37" s="9">
        <f t="shared" si="2"/>
        <v>-0.2508</v>
      </c>
    </row>
    <row r="38" spans="2:11" ht="12">
      <c r="B38">
        <f>+'Central Supply'!A33</f>
        <v>82</v>
      </c>
      <c r="C38" t="str">
        <f>+'Central Supply'!B33</f>
        <v>GARFIELD COUNTY MEMORIAL HOSPITAL</v>
      </c>
      <c r="D38" s="7">
        <f>ROUND(+'Central Supply'!J33,0)</f>
        <v>1610</v>
      </c>
      <c r="E38" s="7">
        <f>ROUND(+'Central Supply'!V33,0)</f>
        <v>224</v>
      </c>
      <c r="F38" s="8">
        <f t="shared" si="0"/>
        <v>7.19</v>
      </c>
      <c r="G38" s="7">
        <f>ROUND(+'Central Supply'!J135,0)</f>
        <v>5869</v>
      </c>
      <c r="H38" s="7">
        <f>ROUND(+'Central Supply'!V135,0)</f>
        <v>509</v>
      </c>
      <c r="I38" s="8">
        <f t="shared" si="1"/>
        <v>11.53</v>
      </c>
      <c r="J38" s="8"/>
      <c r="K38" s="9">
        <f t="shared" si="2"/>
        <v>0.6036</v>
      </c>
    </row>
    <row r="39" spans="2:11" ht="12">
      <c r="B39">
        <f>+'Central Supply'!A34</f>
        <v>84</v>
      </c>
      <c r="C39" t="str">
        <f>+'Central Supply'!B34</f>
        <v>PROVIDENCE REGIONAL MEDICAL CENTER EVERETT</v>
      </c>
      <c r="D39" s="7">
        <f>ROUND(+'Central Supply'!J34,0)</f>
        <v>548956</v>
      </c>
      <c r="E39" s="7">
        <f>ROUND(+'Central Supply'!V34,0)</f>
        <v>47661</v>
      </c>
      <c r="F39" s="8">
        <f t="shared" si="0"/>
        <v>11.52</v>
      </c>
      <c r="G39" s="7">
        <f>ROUND(+'Central Supply'!J136,0)</f>
        <v>574284</v>
      </c>
      <c r="H39" s="7">
        <f>ROUND(+'Central Supply'!V136,0)</f>
        <v>52314</v>
      </c>
      <c r="I39" s="8">
        <f t="shared" si="1"/>
        <v>10.98</v>
      </c>
      <c r="J39" s="8"/>
      <c r="K39" s="9">
        <f t="shared" si="2"/>
        <v>-0.0469</v>
      </c>
    </row>
    <row r="40" spans="2:11" ht="12">
      <c r="B40">
        <f>+'Central Supply'!A35</f>
        <v>85</v>
      </c>
      <c r="C40" t="str">
        <f>+'Central Supply'!B35</f>
        <v>JEFFERSON HEALTHCARE HOSPITAL</v>
      </c>
      <c r="D40" s="7">
        <f>ROUND(+'Central Supply'!J35,0)</f>
        <v>839417</v>
      </c>
      <c r="E40" s="7">
        <f>ROUND(+'Central Supply'!V35,0)</f>
        <v>4378</v>
      </c>
      <c r="F40" s="8">
        <f t="shared" si="0"/>
        <v>191.74</v>
      </c>
      <c r="G40" s="7">
        <f>ROUND(+'Central Supply'!J137,0)</f>
        <v>1324649</v>
      </c>
      <c r="H40" s="7">
        <f>ROUND(+'Central Supply'!V137,0)</f>
        <v>4690</v>
      </c>
      <c r="I40" s="8">
        <f t="shared" si="1"/>
        <v>282.44</v>
      </c>
      <c r="J40" s="8"/>
      <c r="K40" s="9">
        <f t="shared" si="2"/>
        <v>0.473</v>
      </c>
    </row>
    <row r="41" spans="2:11" ht="12">
      <c r="B41">
        <f>+'Central Supply'!A36</f>
        <v>96</v>
      </c>
      <c r="C41" t="str">
        <f>+'Central Supply'!B36</f>
        <v>SKYLINE HOSPITAL</v>
      </c>
      <c r="D41" s="7">
        <f>ROUND(+'Central Supply'!J36,0)</f>
        <v>56966</v>
      </c>
      <c r="E41" s="7">
        <f>ROUND(+'Central Supply'!V36,0)</f>
        <v>1264</v>
      </c>
      <c r="F41" s="8">
        <f t="shared" si="0"/>
        <v>45.07</v>
      </c>
      <c r="G41" s="7">
        <f>ROUND(+'Central Supply'!J138,0)</f>
        <v>53200</v>
      </c>
      <c r="H41" s="7">
        <f>ROUND(+'Central Supply'!V138,0)</f>
        <v>1369</v>
      </c>
      <c r="I41" s="8">
        <f t="shared" si="1"/>
        <v>38.86</v>
      </c>
      <c r="J41" s="8"/>
      <c r="K41" s="9">
        <f t="shared" si="2"/>
        <v>-0.1378</v>
      </c>
    </row>
    <row r="42" spans="2:11" ht="12">
      <c r="B42">
        <f>+'Central Supply'!A37</f>
        <v>102</v>
      </c>
      <c r="C42" t="str">
        <f>+'Central Supply'!B37</f>
        <v>YAKIMA REGIONAL MEDICAL AND CARDIAC CENTER</v>
      </c>
      <c r="D42" s="7">
        <f>ROUND(+'Central Supply'!J37,0)</f>
        <v>5733984</v>
      </c>
      <c r="E42" s="7">
        <f>ROUND(+'Central Supply'!V37,0)</f>
        <v>13168</v>
      </c>
      <c r="F42" s="8">
        <f t="shared" si="0"/>
        <v>435.45</v>
      </c>
      <c r="G42" s="7">
        <f>ROUND(+'Central Supply'!J139,0)</f>
        <v>5796847</v>
      </c>
      <c r="H42" s="7">
        <f>ROUND(+'Central Supply'!V139,0)</f>
        <v>12871</v>
      </c>
      <c r="I42" s="8">
        <f t="shared" si="1"/>
        <v>450.38</v>
      </c>
      <c r="J42" s="8"/>
      <c r="K42" s="9">
        <f t="shared" si="2"/>
        <v>0.0343</v>
      </c>
    </row>
    <row r="43" spans="2:11" ht="12">
      <c r="B43">
        <f>+'Central Supply'!A38</f>
        <v>104</v>
      </c>
      <c r="C43" t="str">
        <f>+'Central Supply'!B38</f>
        <v>VALLEY GENERAL HOSPITAL</v>
      </c>
      <c r="D43" s="7">
        <f>ROUND(+'Central Supply'!J38,0)</f>
        <v>1680141</v>
      </c>
      <c r="E43" s="7">
        <f>ROUND(+'Central Supply'!V38,0)</f>
        <v>5790</v>
      </c>
      <c r="F43" s="8">
        <f t="shared" si="0"/>
        <v>290.18</v>
      </c>
      <c r="G43" s="7">
        <f>ROUND(+'Central Supply'!J140,0)</f>
        <v>1873871</v>
      </c>
      <c r="H43" s="7">
        <f>ROUND(+'Central Supply'!V140,0)</f>
        <v>5972</v>
      </c>
      <c r="I43" s="8">
        <f t="shared" si="1"/>
        <v>313.78</v>
      </c>
      <c r="J43" s="8"/>
      <c r="K43" s="9">
        <f t="shared" si="2"/>
        <v>0.0813</v>
      </c>
    </row>
    <row r="44" spans="2:11" ht="12">
      <c r="B44">
        <f>+'Central Supply'!A39</f>
        <v>106</v>
      </c>
      <c r="C44" t="str">
        <f>+'Central Supply'!B39</f>
        <v>CASCADE VALLEY HOSPITAL</v>
      </c>
      <c r="D44" s="7">
        <f>ROUND(+'Central Supply'!J39,0)</f>
        <v>2104539</v>
      </c>
      <c r="E44" s="7">
        <f>ROUND(+'Central Supply'!V39,0)</f>
        <v>4926</v>
      </c>
      <c r="F44" s="8">
        <f t="shared" si="0"/>
        <v>427.23</v>
      </c>
      <c r="G44" s="7">
        <f>ROUND(+'Central Supply'!J141,0)</f>
        <v>2467881</v>
      </c>
      <c r="H44" s="7">
        <f>ROUND(+'Central Supply'!V141,0)</f>
        <v>4607</v>
      </c>
      <c r="I44" s="8">
        <f t="shared" si="1"/>
        <v>535.68</v>
      </c>
      <c r="J44" s="8"/>
      <c r="K44" s="9">
        <f t="shared" si="2"/>
        <v>0.2538</v>
      </c>
    </row>
    <row r="45" spans="2:11" ht="12">
      <c r="B45">
        <f>+'Central Supply'!A40</f>
        <v>107</v>
      </c>
      <c r="C45" t="str">
        <f>+'Central Supply'!B40</f>
        <v>NORTH VALLEY HOSPITAL</v>
      </c>
      <c r="D45" s="7">
        <f>ROUND(+'Central Supply'!J40,0)</f>
        <v>139125</v>
      </c>
      <c r="E45" s="7">
        <f>ROUND(+'Central Supply'!V40,0)</f>
        <v>2275</v>
      </c>
      <c r="F45" s="8">
        <f t="shared" si="0"/>
        <v>61.15</v>
      </c>
      <c r="G45" s="7">
        <f>ROUND(+'Central Supply'!J142,0)</f>
        <v>145466</v>
      </c>
      <c r="H45" s="7">
        <f>ROUND(+'Central Supply'!V142,0)</f>
        <v>2016</v>
      </c>
      <c r="I45" s="8">
        <f t="shared" si="1"/>
        <v>72.16</v>
      </c>
      <c r="J45" s="8"/>
      <c r="K45" s="9">
        <f t="shared" si="2"/>
        <v>0.18</v>
      </c>
    </row>
    <row r="46" spans="2:11" ht="12">
      <c r="B46">
        <f>+'Central Supply'!A41</f>
        <v>108</v>
      </c>
      <c r="C46" t="str">
        <f>+'Central Supply'!B41</f>
        <v>TRI-STATE MEMORIAL HOSPITAL</v>
      </c>
      <c r="D46" s="7">
        <f>ROUND(+'Central Supply'!J41,0)</f>
        <v>0</v>
      </c>
      <c r="E46" s="7">
        <f>ROUND(+'Central Supply'!V41,0)</f>
        <v>5384</v>
      </c>
      <c r="F46" s="8">
        <f t="shared" si="0"/>
      </c>
      <c r="G46" s="7">
        <f>ROUND(+'Central Supply'!J143,0)</f>
        <v>0</v>
      </c>
      <c r="H46" s="7">
        <f>ROUND(+'Central Supply'!V143,0)</f>
        <v>0</v>
      </c>
      <c r="I46" s="8">
        <f t="shared" si="1"/>
      </c>
      <c r="J46" s="8"/>
      <c r="K46" s="9">
        <f t="shared" si="2"/>
      </c>
    </row>
    <row r="47" spans="2:11" ht="12">
      <c r="B47">
        <f>+'Central Supply'!A42</f>
        <v>111</v>
      </c>
      <c r="C47" t="str">
        <f>+'Central Supply'!B42</f>
        <v>EAST ADAMS RURAL HOSPITAL</v>
      </c>
      <c r="D47" s="7">
        <f>ROUND(+'Central Supply'!J42,0)</f>
        <v>42933</v>
      </c>
      <c r="E47" s="7">
        <f>ROUND(+'Central Supply'!V42,0)</f>
        <v>521</v>
      </c>
      <c r="F47" s="8">
        <f t="shared" si="0"/>
        <v>82.4</v>
      </c>
      <c r="G47" s="7">
        <f>ROUND(+'Central Supply'!J144,0)</f>
        <v>45855</v>
      </c>
      <c r="H47" s="7">
        <f>ROUND(+'Central Supply'!V144,0)</f>
        <v>588</v>
      </c>
      <c r="I47" s="8">
        <f t="shared" si="1"/>
        <v>77.98</v>
      </c>
      <c r="J47" s="8"/>
      <c r="K47" s="9">
        <f t="shared" si="2"/>
        <v>-0.0536</v>
      </c>
    </row>
    <row r="48" spans="2:11" ht="12">
      <c r="B48">
        <f>+'Central Supply'!A43</f>
        <v>125</v>
      </c>
      <c r="C48" t="str">
        <f>+'Central Supply'!B43</f>
        <v>OTHELLO COMMUNITY HOSPITAL</v>
      </c>
      <c r="D48" s="7">
        <f>ROUND(+'Central Supply'!J43,0)</f>
        <v>-4802</v>
      </c>
      <c r="E48" s="7">
        <f>ROUND(+'Central Supply'!V43,0)</f>
        <v>1899</v>
      </c>
      <c r="F48" s="8">
        <f t="shared" si="0"/>
        <v>-2.53</v>
      </c>
      <c r="G48" s="7">
        <f>ROUND(+'Central Supply'!J145,0)</f>
        <v>7055</v>
      </c>
      <c r="H48" s="7">
        <f>ROUND(+'Central Supply'!V145,0)</f>
        <v>1895</v>
      </c>
      <c r="I48" s="8">
        <f t="shared" si="1"/>
        <v>3.72</v>
      </c>
      <c r="J48" s="8"/>
      <c r="K48" s="9">
        <f t="shared" si="2"/>
        <v>-2.4704</v>
      </c>
    </row>
    <row r="49" spans="2:11" ht="12">
      <c r="B49">
        <f>+'Central Supply'!A44</f>
        <v>126</v>
      </c>
      <c r="C49" t="str">
        <f>+'Central Supply'!B44</f>
        <v>HIGHLINE MEDICAL CENTER</v>
      </c>
      <c r="D49" s="7">
        <f>ROUND(+'Central Supply'!J44,0)</f>
        <v>-14627</v>
      </c>
      <c r="E49" s="7">
        <f>ROUND(+'Central Supply'!V44,0)</f>
        <v>20908</v>
      </c>
      <c r="F49" s="8">
        <f t="shared" si="0"/>
        <v>-0.7</v>
      </c>
      <c r="G49" s="7">
        <f>ROUND(+'Central Supply'!J146,0)</f>
        <v>-177569</v>
      </c>
      <c r="H49" s="7">
        <f>ROUND(+'Central Supply'!V146,0)</f>
        <v>21534</v>
      </c>
      <c r="I49" s="8">
        <f t="shared" si="1"/>
        <v>-8.25</v>
      </c>
      <c r="J49" s="8"/>
      <c r="K49" s="9">
        <f t="shared" si="2"/>
        <v>10.7857</v>
      </c>
    </row>
    <row r="50" spans="2:11" ht="12">
      <c r="B50">
        <f>+'Central Supply'!A45</f>
        <v>128</v>
      </c>
      <c r="C50" t="str">
        <f>+'Central Supply'!B45</f>
        <v>UNIVERSITY OF WASHINGTON MEDICAL CENTER</v>
      </c>
      <c r="D50" s="7">
        <f>ROUND(+'Central Supply'!J45,0)</f>
        <v>8421400</v>
      </c>
      <c r="E50" s="7">
        <f>ROUND(+'Central Supply'!V45,0)</f>
        <v>48016</v>
      </c>
      <c r="F50" s="8">
        <f t="shared" si="0"/>
        <v>175.39</v>
      </c>
      <c r="G50" s="7">
        <f>ROUND(+'Central Supply'!J147,0)</f>
        <v>7310982</v>
      </c>
      <c r="H50" s="7">
        <f>ROUND(+'Central Supply'!V147,0)</f>
        <v>48950</v>
      </c>
      <c r="I50" s="8">
        <f t="shared" si="1"/>
        <v>149.36</v>
      </c>
      <c r="J50" s="8"/>
      <c r="K50" s="9">
        <f t="shared" si="2"/>
        <v>-0.1484</v>
      </c>
    </row>
    <row r="51" spans="2:11" ht="12">
      <c r="B51">
        <f>+'Central Supply'!A46</f>
        <v>129</v>
      </c>
      <c r="C51" t="str">
        <f>+'Central Supply'!B46</f>
        <v>QUINCY VALLEY MEDICAL CENTER</v>
      </c>
      <c r="D51" s="7">
        <f>ROUND(+'Central Supply'!J46,0)</f>
        <v>51778</v>
      </c>
      <c r="E51" s="7">
        <f>ROUND(+'Central Supply'!V46,0)</f>
        <v>501</v>
      </c>
      <c r="F51" s="8">
        <f t="shared" si="0"/>
        <v>103.35</v>
      </c>
      <c r="G51" s="7">
        <f>ROUND(+'Central Supply'!J148,0)</f>
        <v>32079</v>
      </c>
      <c r="H51" s="7">
        <f>ROUND(+'Central Supply'!V148,0)</f>
        <v>591</v>
      </c>
      <c r="I51" s="8">
        <f t="shared" si="1"/>
        <v>54.28</v>
      </c>
      <c r="J51" s="8"/>
      <c r="K51" s="9">
        <f t="shared" si="2"/>
        <v>-0.4748</v>
      </c>
    </row>
    <row r="52" spans="2:11" ht="12">
      <c r="B52">
        <f>+'Central Supply'!A47</f>
        <v>130</v>
      </c>
      <c r="C52" t="str">
        <f>+'Central Supply'!B47</f>
        <v>NORTHWEST HOSPITAL &amp; MEDICAL CENTER</v>
      </c>
      <c r="D52" s="7">
        <f>ROUND(+'Central Supply'!J47,0)</f>
        <v>226230</v>
      </c>
      <c r="E52" s="7">
        <f>ROUND(+'Central Supply'!V47,0)</f>
        <v>23626</v>
      </c>
      <c r="F52" s="8">
        <f t="shared" si="0"/>
        <v>9.58</v>
      </c>
      <c r="G52" s="7">
        <f>ROUND(+'Central Supply'!J149,0)</f>
        <v>277864</v>
      </c>
      <c r="H52" s="7">
        <f>ROUND(+'Central Supply'!V149,0)</f>
        <v>24107</v>
      </c>
      <c r="I52" s="8">
        <f t="shared" si="1"/>
        <v>11.53</v>
      </c>
      <c r="J52" s="8"/>
      <c r="K52" s="9">
        <f t="shared" si="2"/>
        <v>0.2035</v>
      </c>
    </row>
    <row r="53" spans="2:11" ht="12">
      <c r="B53">
        <f>+'Central Supply'!A48</f>
        <v>131</v>
      </c>
      <c r="C53" t="str">
        <f>+'Central Supply'!B48</f>
        <v>OVERLAKE HOSPITAL MEDICAL CENTER</v>
      </c>
      <c r="D53" s="7">
        <f>ROUND(+'Central Supply'!J48,0)</f>
        <v>610713</v>
      </c>
      <c r="E53" s="7">
        <f>ROUND(+'Central Supply'!V48,0)</f>
        <v>36964</v>
      </c>
      <c r="F53" s="8">
        <f t="shared" si="0"/>
        <v>16.52</v>
      </c>
      <c r="G53" s="7">
        <f>ROUND(+'Central Supply'!J150,0)</f>
        <v>935577</v>
      </c>
      <c r="H53" s="7">
        <f>ROUND(+'Central Supply'!V150,0)</f>
        <v>40193</v>
      </c>
      <c r="I53" s="8">
        <f t="shared" si="1"/>
        <v>23.28</v>
      </c>
      <c r="J53" s="8"/>
      <c r="K53" s="9">
        <f t="shared" si="2"/>
        <v>0.4092</v>
      </c>
    </row>
    <row r="54" spans="2:11" ht="12">
      <c r="B54">
        <f>+'Central Supply'!A49</f>
        <v>132</v>
      </c>
      <c r="C54" t="str">
        <f>+'Central Supply'!B49</f>
        <v>SAINT CLARE HOSPITAL</v>
      </c>
      <c r="D54" s="7">
        <f>ROUND(+'Central Supply'!J49,0)</f>
        <v>4143015</v>
      </c>
      <c r="E54" s="7">
        <f>ROUND(+'Central Supply'!V49,0)</f>
        <v>11965</v>
      </c>
      <c r="F54" s="8">
        <f t="shared" si="0"/>
        <v>346.26</v>
      </c>
      <c r="G54" s="7">
        <f>ROUND(+'Central Supply'!J151,0)</f>
        <v>2213876</v>
      </c>
      <c r="H54" s="7">
        <f>ROUND(+'Central Supply'!V151,0)</f>
        <v>12684</v>
      </c>
      <c r="I54" s="8">
        <f t="shared" si="1"/>
        <v>174.54</v>
      </c>
      <c r="J54" s="8"/>
      <c r="K54" s="9">
        <f t="shared" si="2"/>
        <v>-0.4959</v>
      </c>
    </row>
    <row r="55" spans="2:11" ht="12">
      <c r="B55">
        <f>+'Central Supply'!A50</f>
        <v>134</v>
      </c>
      <c r="C55" t="str">
        <f>+'Central Supply'!B50</f>
        <v>ISLAND HOSPITAL</v>
      </c>
      <c r="D55" s="7">
        <f>ROUND(+'Central Supply'!J50,0)</f>
        <v>807078</v>
      </c>
      <c r="E55" s="7">
        <f>ROUND(+'Central Supply'!V50,0)</f>
        <v>7752</v>
      </c>
      <c r="F55" s="8">
        <f t="shared" si="0"/>
        <v>104.11</v>
      </c>
      <c r="G55" s="7">
        <f>ROUND(+'Central Supply'!J152,0)</f>
        <v>896896</v>
      </c>
      <c r="H55" s="7">
        <f>ROUND(+'Central Supply'!V152,0)</f>
        <v>8079</v>
      </c>
      <c r="I55" s="8">
        <f t="shared" si="1"/>
        <v>111.02</v>
      </c>
      <c r="J55" s="8"/>
      <c r="K55" s="9">
        <f t="shared" si="2"/>
        <v>0.0664</v>
      </c>
    </row>
    <row r="56" spans="2:11" ht="12">
      <c r="B56">
        <f>+'Central Supply'!A51</f>
        <v>137</v>
      </c>
      <c r="C56" t="str">
        <f>+'Central Supply'!B51</f>
        <v>LINCOLN HOSPITAL</v>
      </c>
      <c r="D56" s="7">
        <f>ROUND(+'Central Supply'!J51,0)</f>
        <v>33900</v>
      </c>
      <c r="E56" s="7">
        <f>ROUND(+'Central Supply'!V51,0)</f>
        <v>289</v>
      </c>
      <c r="F56" s="8">
        <f t="shared" si="0"/>
        <v>117.3</v>
      </c>
      <c r="G56" s="7">
        <f>ROUND(+'Central Supply'!J153,0)</f>
        <v>24709</v>
      </c>
      <c r="H56" s="7">
        <f>ROUND(+'Central Supply'!V153,0)</f>
        <v>1252</v>
      </c>
      <c r="I56" s="8">
        <f t="shared" si="1"/>
        <v>19.74</v>
      </c>
      <c r="J56" s="8"/>
      <c r="K56" s="9">
        <f t="shared" si="2"/>
        <v>-0.8317</v>
      </c>
    </row>
    <row r="57" spans="2:11" ht="12">
      <c r="B57">
        <f>+'Central Supply'!A52</f>
        <v>138</v>
      </c>
      <c r="C57" t="str">
        <f>+'Central Supply'!B52</f>
        <v>SWEDISH EDMONDS</v>
      </c>
      <c r="D57" s="7">
        <f>ROUND(+'Central Supply'!J52,0)</f>
        <v>95685</v>
      </c>
      <c r="E57" s="7">
        <f>ROUND(+'Central Supply'!V52,0)</f>
        <v>15861</v>
      </c>
      <c r="F57" s="8">
        <f t="shared" si="0"/>
        <v>6.03</v>
      </c>
      <c r="G57" s="7">
        <f>ROUND(+'Central Supply'!J154,0)</f>
        <v>136879</v>
      </c>
      <c r="H57" s="7">
        <f>ROUND(+'Central Supply'!V154,0)</f>
        <v>15975</v>
      </c>
      <c r="I57" s="8">
        <f t="shared" si="1"/>
        <v>8.57</v>
      </c>
      <c r="J57" s="8"/>
      <c r="K57" s="9">
        <f t="shared" si="2"/>
        <v>0.4212</v>
      </c>
    </row>
    <row r="58" spans="2:11" ht="12">
      <c r="B58">
        <f>+'Central Supply'!A53</f>
        <v>139</v>
      </c>
      <c r="C58" t="str">
        <f>+'Central Supply'!B53</f>
        <v>PROVIDENCE HOLY FAMILY HOSPITAL</v>
      </c>
      <c r="D58" s="7">
        <f>ROUND(+'Central Supply'!J53,0)</f>
        <v>11188737</v>
      </c>
      <c r="E58" s="7">
        <f>ROUND(+'Central Supply'!V53,0)</f>
        <v>21255</v>
      </c>
      <c r="F58" s="8">
        <f t="shared" si="0"/>
        <v>526.4</v>
      </c>
      <c r="G58" s="7">
        <f>ROUND(+'Central Supply'!J155,0)</f>
        <v>2930534</v>
      </c>
      <c r="H58" s="7">
        <f>ROUND(+'Central Supply'!V155,0)</f>
        <v>22355</v>
      </c>
      <c r="I58" s="8">
        <f t="shared" si="1"/>
        <v>131.09</v>
      </c>
      <c r="J58" s="8"/>
      <c r="K58" s="9">
        <f t="shared" si="2"/>
        <v>-0.751</v>
      </c>
    </row>
    <row r="59" spans="2:11" ht="12">
      <c r="B59">
        <f>+'Central Supply'!A54</f>
        <v>140</v>
      </c>
      <c r="C59" t="str">
        <f>+'Central Supply'!B54</f>
        <v>KITTITAS VALLEY HOSPITAL</v>
      </c>
      <c r="D59" s="7">
        <f>ROUND(+'Central Supply'!J54,0)</f>
        <v>1749294</v>
      </c>
      <c r="E59" s="7">
        <f>ROUND(+'Central Supply'!V54,0)</f>
        <v>4055</v>
      </c>
      <c r="F59" s="8">
        <f t="shared" si="0"/>
        <v>431.39</v>
      </c>
      <c r="G59" s="7">
        <f>ROUND(+'Central Supply'!J156,0)</f>
        <v>1680654</v>
      </c>
      <c r="H59" s="7">
        <f>ROUND(+'Central Supply'!V156,0)</f>
        <v>4400</v>
      </c>
      <c r="I59" s="8">
        <f t="shared" si="1"/>
        <v>381.97</v>
      </c>
      <c r="J59" s="8"/>
      <c r="K59" s="9">
        <f t="shared" si="2"/>
        <v>-0.1146</v>
      </c>
    </row>
    <row r="60" spans="2:11" ht="12">
      <c r="B60">
        <f>+'Central Supply'!A55</f>
        <v>141</v>
      </c>
      <c r="C60" t="str">
        <f>+'Central Supply'!B55</f>
        <v>DAYTON GENERAL HOSPITAL</v>
      </c>
      <c r="D60" s="7">
        <f>ROUND(+'Central Supply'!J55,0)</f>
        <v>0</v>
      </c>
      <c r="E60" s="7">
        <f>ROUND(+'Central Supply'!V55,0)</f>
        <v>494</v>
      </c>
      <c r="F60" s="8">
        <f t="shared" si="0"/>
      </c>
      <c r="G60" s="7">
        <f>ROUND(+'Central Supply'!J157,0)</f>
        <v>0</v>
      </c>
      <c r="H60" s="7">
        <f>ROUND(+'Central Supply'!V157,0)</f>
        <v>0</v>
      </c>
      <c r="I60" s="8">
        <f t="shared" si="1"/>
      </c>
      <c r="J60" s="8"/>
      <c r="K60" s="9">
        <f t="shared" si="2"/>
      </c>
    </row>
    <row r="61" spans="2:11" ht="12">
      <c r="B61">
        <f>+'Central Supply'!A56</f>
        <v>142</v>
      </c>
      <c r="C61" t="str">
        <f>+'Central Supply'!B56</f>
        <v>HARRISON MEDICAL CENTER</v>
      </c>
      <c r="D61" s="7">
        <f>ROUND(+'Central Supply'!J56,0)</f>
        <v>21608951</v>
      </c>
      <c r="E61" s="7">
        <f>ROUND(+'Central Supply'!V56,0)</f>
        <v>28659</v>
      </c>
      <c r="F61" s="8">
        <f t="shared" si="0"/>
        <v>754</v>
      </c>
      <c r="G61" s="7">
        <f>ROUND(+'Central Supply'!J158,0)</f>
        <v>24939209</v>
      </c>
      <c r="H61" s="7">
        <f>ROUND(+'Central Supply'!V158,0)</f>
        <v>28694</v>
      </c>
      <c r="I61" s="8">
        <f t="shared" si="1"/>
        <v>869.14</v>
      </c>
      <c r="J61" s="8"/>
      <c r="K61" s="9">
        <f t="shared" si="2"/>
        <v>0.1527</v>
      </c>
    </row>
    <row r="62" spans="2:11" ht="12">
      <c r="B62">
        <f>+'Central Supply'!A57</f>
        <v>145</v>
      </c>
      <c r="C62" t="str">
        <f>+'Central Supply'!B57</f>
        <v>PEACEHEALTH SAINT JOSEPH HOSPITAL</v>
      </c>
      <c r="D62" s="7">
        <f>ROUND(+'Central Supply'!J57,0)</f>
        <v>96579</v>
      </c>
      <c r="E62" s="7">
        <f>ROUND(+'Central Supply'!V57,0)</f>
        <v>30005</v>
      </c>
      <c r="F62" s="8">
        <f t="shared" si="0"/>
        <v>3.22</v>
      </c>
      <c r="G62" s="7">
        <f>ROUND(+'Central Supply'!J159,0)</f>
        <v>55586</v>
      </c>
      <c r="H62" s="7">
        <f>ROUND(+'Central Supply'!V159,0)</f>
        <v>32043</v>
      </c>
      <c r="I62" s="8">
        <f t="shared" si="1"/>
        <v>1.73</v>
      </c>
      <c r="J62" s="8"/>
      <c r="K62" s="9">
        <f t="shared" si="2"/>
        <v>-0.4627</v>
      </c>
    </row>
    <row r="63" spans="2:11" ht="12">
      <c r="B63">
        <f>+'Central Supply'!A58</f>
        <v>147</v>
      </c>
      <c r="C63" t="str">
        <f>+'Central Supply'!B58</f>
        <v>MID VALLEY HOSPITAL</v>
      </c>
      <c r="D63" s="7">
        <f>ROUND(+'Central Supply'!J58,0)</f>
        <v>1410269</v>
      </c>
      <c r="E63" s="7">
        <f>ROUND(+'Central Supply'!V58,0)</f>
        <v>3063</v>
      </c>
      <c r="F63" s="8">
        <f t="shared" si="0"/>
        <v>460.42</v>
      </c>
      <c r="G63" s="7">
        <f>ROUND(+'Central Supply'!J160,0)</f>
        <v>1536474</v>
      </c>
      <c r="H63" s="7">
        <f>ROUND(+'Central Supply'!V160,0)</f>
        <v>3023</v>
      </c>
      <c r="I63" s="8">
        <f t="shared" si="1"/>
        <v>508.26</v>
      </c>
      <c r="J63" s="8"/>
      <c r="K63" s="9">
        <f t="shared" si="2"/>
        <v>0.1039</v>
      </c>
    </row>
    <row r="64" spans="2:11" ht="12">
      <c r="B64">
        <f>+'Central Supply'!A59</f>
        <v>148</v>
      </c>
      <c r="C64" t="str">
        <f>+'Central Supply'!B59</f>
        <v>KINDRED HOSPITAL - SEATTLE</v>
      </c>
      <c r="D64" s="7">
        <f>ROUND(+'Central Supply'!J59,0)</f>
        <v>0</v>
      </c>
      <c r="E64" s="7">
        <f>ROUND(+'Central Supply'!V59,0)</f>
        <v>897</v>
      </c>
      <c r="F64" s="8">
        <f t="shared" si="0"/>
      </c>
      <c r="G64" s="7">
        <f>ROUND(+'Central Supply'!J161,0)</f>
        <v>0</v>
      </c>
      <c r="H64" s="7">
        <f>ROUND(+'Central Supply'!V161,0)</f>
        <v>937</v>
      </c>
      <c r="I64" s="8">
        <f t="shared" si="1"/>
      </c>
      <c r="J64" s="8"/>
      <c r="K64" s="9">
        <f t="shared" si="2"/>
      </c>
    </row>
    <row r="65" spans="2:11" ht="12">
      <c r="B65">
        <f>+'Central Supply'!A60</f>
        <v>150</v>
      </c>
      <c r="C65" t="str">
        <f>+'Central Supply'!B60</f>
        <v>COULEE COMMUNITY HOSPITAL</v>
      </c>
      <c r="D65" s="7">
        <f>ROUND(+'Central Supply'!J60,0)</f>
        <v>19282</v>
      </c>
      <c r="E65" s="7">
        <f>ROUND(+'Central Supply'!V60,0)</f>
        <v>1330</v>
      </c>
      <c r="F65" s="8">
        <f t="shared" si="0"/>
        <v>14.5</v>
      </c>
      <c r="G65" s="7">
        <f>ROUND(+'Central Supply'!J162,0)</f>
        <v>56117</v>
      </c>
      <c r="H65" s="7">
        <f>ROUND(+'Central Supply'!V162,0)</f>
        <v>2219</v>
      </c>
      <c r="I65" s="8">
        <f t="shared" si="1"/>
        <v>25.29</v>
      </c>
      <c r="J65" s="8"/>
      <c r="K65" s="9">
        <f t="shared" si="2"/>
        <v>0.7441</v>
      </c>
    </row>
    <row r="66" spans="2:11" ht="12">
      <c r="B66">
        <f>+'Central Supply'!A61</f>
        <v>152</v>
      </c>
      <c r="C66" t="str">
        <f>+'Central Supply'!B61</f>
        <v>MASON GENERAL HOSPITAL</v>
      </c>
      <c r="D66" s="7">
        <f>ROUND(+'Central Supply'!J61,0)</f>
        <v>479900</v>
      </c>
      <c r="E66" s="7">
        <f>ROUND(+'Central Supply'!V61,0)</f>
        <v>4449</v>
      </c>
      <c r="F66" s="8">
        <f t="shared" si="0"/>
        <v>107.87</v>
      </c>
      <c r="G66" s="7">
        <f>ROUND(+'Central Supply'!J163,0)</f>
        <v>515631</v>
      </c>
      <c r="H66" s="7">
        <f>ROUND(+'Central Supply'!V163,0)</f>
        <v>4267</v>
      </c>
      <c r="I66" s="8">
        <f t="shared" si="1"/>
        <v>120.84</v>
      </c>
      <c r="J66" s="8"/>
      <c r="K66" s="9">
        <f t="shared" si="2"/>
        <v>0.1202</v>
      </c>
    </row>
    <row r="67" spans="2:11" ht="12">
      <c r="B67">
        <f>+'Central Supply'!A62</f>
        <v>153</v>
      </c>
      <c r="C67" t="str">
        <f>+'Central Supply'!B62</f>
        <v>WHITMAN HOSPITAL AND MEDICAL CENTER</v>
      </c>
      <c r="D67" s="7">
        <f>ROUND(+'Central Supply'!J62,0)</f>
        <v>-6195</v>
      </c>
      <c r="E67" s="7">
        <f>ROUND(+'Central Supply'!V62,0)</f>
        <v>1717</v>
      </c>
      <c r="F67" s="8">
        <f t="shared" si="0"/>
        <v>-3.61</v>
      </c>
      <c r="G67" s="7">
        <f>ROUND(+'Central Supply'!J164,0)</f>
        <v>617</v>
      </c>
      <c r="H67" s="7">
        <f>ROUND(+'Central Supply'!V164,0)</f>
        <v>1813</v>
      </c>
      <c r="I67" s="8">
        <f t="shared" si="1"/>
        <v>0.34</v>
      </c>
      <c r="J67" s="8"/>
      <c r="K67" s="9">
        <f t="shared" si="2"/>
        <v>-1.0942</v>
      </c>
    </row>
    <row r="68" spans="2:11" ht="12">
      <c r="B68">
        <f>+'Central Supply'!A63</f>
        <v>155</v>
      </c>
      <c r="C68" t="str">
        <f>+'Central Supply'!B63</f>
        <v>VALLEY MEDICAL CENTER</v>
      </c>
      <c r="D68" s="7">
        <f>ROUND(+'Central Supply'!J63,0)</f>
        <v>258821</v>
      </c>
      <c r="E68" s="7">
        <f>ROUND(+'Central Supply'!V63,0)</f>
        <v>34477</v>
      </c>
      <c r="F68" s="8">
        <f t="shared" si="0"/>
        <v>7.51</v>
      </c>
      <c r="G68" s="7">
        <f>ROUND(+'Central Supply'!J165,0)</f>
        <v>642823</v>
      </c>
      <c r="H68" s="7">
        <f>ROUND(+'Central Supply'!V165,0)</f>
        <v>34729</v>
      </c>
      <c r="I68" s="8">
        <f t="shared" si="1"/>
        <v>18.51</v>
      </c>
      <c r="J68" s="8"/>
      <c r="K68" s="9">
        <f t="shared" si="2"/>
        <v>1.4647</v>
      </c>
    </row>
    <row r="69" spans="2:11" ht="12">
      <c r="B69">
        <f>+'Central Supply'!A64</f>
        <v>156</v>
      </c>
      <c r="C69" t="str">
        <f>+'Central Supply'!B64</f>
        <v>WHIDBEY GENERAL HOSPITAL</v>
      </c>
      <c r="D69" s="7">
        <f>ROUND(+'Central Supply'!J64,0)</f>
        <v>1086992</v>
      </c>
      <c r="E69" s="7">
        <f>ROUND(+'Central Supply'!V64,0)</f>
        <v>7230</v>
      </c>
      <c r="F69" s="8">
        <f t="shared" si="0"/>
        <v>150.34</v>
      </c>
      <c r="G69" s="7">
        <f>ROUND(+'Central Supply'!J166,0)</f>
        <v>1313305</v>
      </c>
      <c r="H69" s="7">
        <f>ROUND(+'Central Supply'!V166,0)</f>
        <v>6463</v>
      </c>
      <c r="I69" s="8">
        <f t="shared" si="1"/>
        <v>203.2</v>
      </c>
      <c r="J69" s="8"/>
      <c r="K69" s="9">
        <f t="shared" si="2"/>
        <v>0.3516</v>
      </c>
    </row>
    <row r="70" spans="2:11" ht="12">
      <c r="B70">
        <f>+'Central Supply'!A65</f>
        <v>157</v>
      </c>
      <c r="C70" t="str">
        <f>+'Central Supply'!B65</f>
        <v>SAINT LUKES REHABILIATION INSTITUTE</v>
      </c>
      <c r="D70" s="7">
        <f>ROUND(+'Central Supply'!J65,0)</f>
        <v>136209</v>
      </c>
      <c r="E70" s="7">
        <f>ROUND(+'Central Supply'!V65,0)</f>
        <v>2799</v>
      </c>
      <c r="F70" s="8">
        <f t="shared" si="0"/>
        <v>48.66</v>
      </c>
      <c r="G70" s="7">
        <f>ROUND(+'Central Supply'!J167,0)</f>
        <v>149217</v>
      </c>
      <c r="H70" s="7">
        <f>ROUND(+'Central Supply'!V167,0)</f>
        <v>2947</v>
      </c>
      <c r="I70" s="8">
        <f t="shared" si="1"/>
        <v>50.63</v>
      </c>
      <c r="J70" s="8"/>
      <c r="K70" s="9">
        <f t="shared" si="2"/>
        <v>0.0405</v>
      </c>
    </row>
    <row r="71" spans="2:11" ht="12">
      <c r="B71">
        <f>+'Central Supply'!A66</f>
        <v>158</v>
      </c>
      <c r="C71" t="str">
        <f>+'Central Supply'!B66</f>
        <v>CASCADE MEDICAL CENTER</v>
      </c>
      <c r="D71" s="7">
        <f>ROUND(+'Central Supply'!J66,0)</f>
        <v>20040</v>
      </c>
      <c r="E71" s="7">
        <f>ROUND(+'Central Supply'!V66,0)</f>
        <v>1358</v>
      </c>
      <c r="F71" s="8">
        <f t="shared" si="0"/>
        <v>14.76</v>
      </c>
      <c r="G71" s="7">
        <f>ROUND(+'Central Supply'!J168,0)</f>
        <v>17304</v>
      </c>
      <c r="H71" s="7">
        <f>ROUND(+'Central Supply'!V168,0)</f>
        <v>614</v>
      </c>
      <c r="I71" s="8">
        <f t="shared" si="1"/>
        <v>28.18</v>
      </c>
      <c r="J71" s="8"/>
      <c r="K71" s="9">
        <f t="shared" si="2"/>
        <v>0.9092</v>
      </c>
    </row>
    <row r="72" spans="2:11" ht="12">
      <c r="B72">
        <f>+'Central Supply'!A67</f>
        <v>159</v>
      </c>
      <c r="C72" t="str">
        <f>+'Central Supply'!B67</f>
        <v>PROVIDENCE SAINT PETER HOSPITAL</v>
      </c>
      <c r="D72" s="7">
        <f>ROUND(+'Central Supply'!J67,0)</f>
        <v>-524422</v>
      </c>
      <c r="E72" s="7">
        <f>ROUND(+'Central Supply'!V67,0)</f>
        <v>33572</v>
      </c>
      <c r="F72" s="8">
        <f t="shared" si="0"/>
        <v>-15.62</v>
      </c>
      <c r="G72" s="7">
        <f>ROUND(+'Central Supply'!J169,0)</f>
        <v>393983</v>
      </c>
      <c r="H72" s="7">
        <f>ROUND(+'Central Supply'!V169,0)</f>
        <v>34768</v>
      </c>
      <c r="I72" s="8">
        <f t="shared" si="1"/>
        <v>11.33</v>
      </c>
      <c r="J72" s="8"/>
      <c r="K72" s="9">
        <f t="shared" si="2"/>
        <v>-1.7254</v>
      </c>
    </row>
    <row r="73" spans="2:11" ht="12">
      <c r="B73">
        <f>+'Central Supply'!A68</f>
        <v>161</v>
      </c>
      <c r="C73" t="str">
        <f>+'Central Supply'!B68</f>
        <v>KADLEC REGIONAL MEDICAL CENTER</v>
      </c>
      <c r="D73" s="7">
        <f>ROUND(+'Central Supply'!J68,0)</f>
        <v>839168</v>
      </c>
      <c r="E73" s="7">
        <f>ROUND(+'Central Supply'!V68,0)</f>
        <v>27113</v>
      </c>
      <c r="F73" s="8">
        <f t="shared" si="0"/>
        <v>30.95</v>
      </c>
      <c r="G73" s="7">
        <f>ROUND(+'Central Supply'!J170,0)</f>
        <v>962529</v>
      </c>
      <c r="H73" s="7">
        <f>ROUND(+'Central Supply'!V170,0)</f>
        <v>28692</v>
      </c>
      <c r="I73" s="8">
        <f t="shared" si="1"/>
        <v>33.55</v>
      </c>
      <c r="J73" s="8"/>
      <c r="K73" s="9">
        <f t="shared" si="2"/>
        <v>0.084</v>
      </c>
    </row>
    <row r="74" spans="2:11" ht="12">
      <c r="B74">
        <f>+'Central Supply'!A69</f>
        <v>162</v>
      </c>
      <c r="C74" t="str">
        <f>+'Central Supply'!B69</f>
        <v>PROVIDENCE SACRED HEART MEDICAL CENTER</v>
      </c>
      <c r="D74" s="7">
        <f>ROUND(+'Central Supply'!J69,0)</f>
        <v>4017459</v>
      </c>
      <c r="E74" s="7">
        <f>ROUND(+'Central Supply'!V69,0)</f>
        <v>59724</v>
      </c>
      <c r="F74" s="8">
        <f t="shared" si="0"/>
        <v>67.27</v>
      </c>
      <c r="G74" s="7">
        <f>ROUND(+'Central Supply'!J171,0)</f>
        <v>68785</v>
      </c>
      <c r="H74" s="7">
        <f>ROUND(+'Central Supply'!V171,0)</f>
        <v>64334</v>
      </c>
      <c r="I74" s="8">
        <f t="shared" si="1"/>
        <v>1.07</v>
      </c>
      <c r="J74" s="8"/>
      <c r="K74" s="9">
        <f t="shared" si="2"/>
        <v>-0.9841</v>
      </c>
    </row>
    <row r="75" spans="2:11" ht="12">
      <c r="B75">
        <f>+'Central Supply'!A70</f>
        <v>164</v>
      </c>
      <c r="C75" t="str">
        <f>+'Central Supply'!B70</f>
        <v>EVERGREEN HOSPITAL MEDICAL CENTER</v>
      </c>
      <c r="D75" s="7">
        <f>ROUND(+'Central Supply'!J70,0)</f>
        <v>322804</v>
      </c>
      <c r="E75" s="7">
        <f>ROUND(+'Central Supply'!V70,0)</f>
        <v>31048</v>
      </c>
      <c r="F75" s="8">
        <f aca="true" t="shared" si="3" ref="F75:F106">IF(D75=0,"",IF(E75=0,"",ROUND(D75/E75,2)))</f>
        <v>10.4</v>
      </c>
      <c r="G75" s="7">
        <f>ROUND(+'Central Supply'!J172,0)</f>
        <v>365025</v>
      </c>
      <c r="H75" s="7">
        <f>ROUND(+'Central Supply'!V172,0)</f>
        <v>31549</v>
      </c>
      <c r="I75" s="8">
        <f aca="true" t="shared" si="4" ref="I75:I106">IF(G75=0,"",IF(H75=0,"",ROUND(G75/H75,2)))</f>
        <v>11.57</v>
      </c>
      <c r="J75" s="8"/>
      <c r="K75" s="9">
        <f aca="true" t="shared" si="5" ref="K75:K106">IF(D75=0,"",IF(E75=0,"",IF(G75=0,"",IF(H75=0,"",ROUND(I75/F75-1,4)))))</f>
        <v>0.1125</v>
      </c>
    </row>
    <row r="76" spans="2:11" ht="12">
      <c r="B76">
        <f>+'Central Supply'!A71</f>
        <v>165</v>
      </c>
      <c r="C76" t="str">
        <f>+'Central Supply'!B71</f>
        <v>LAKE CHELAN COMMUNITY HOSPITAL</v>
      </c>
      <c r="D76" s="7">
        <f>ROUND(+'Central Supply'!J71,0)</f>
        <v>315321</v>
      </c>
      <c r="E76" s="7">
        <f>ROUND(+'Central Supply'!V71,0)</f>
        <v>1459</v>
      </c>
      <c r="F76" s="8">
        <f t="shared" si="3"/>
        <v>216.12</v>
      </c>
      <c r="G76" s="7">
        <f>ROUND(+'Central Supply'!J173,0)</f>
        <v>415975</v>
      </c>
      <c r="H76" s="7">
        <f>ROUND(+'Central Supply'!V173,0)</f>
        <v>1701</v>
      </c>
      <c r="I76" s="8">
        <f t="shared" si="4"/>
        <v>244.55</v>
      </c>
      <c r="J76" s="8"/>
      <c r="K76" s="9">
        <f t="shared" si="5"/>
        <v>0.1315</v>
      </c>
    </row>
    <row r="77" spans="2:11" ht="12">
      <c r="B77">
        <f>+'Central Supply'!A72</f>
        <v>167</v>
      </c>
      <c r="C77" t="str">
        <f>+'Central Supply'!B72</f>
        <v>FERRY COUNTY MEMORIAL HOSPITAL</v>
      </c>
      <c r="D77" s="7">
        <f>ROUND(+'Central Supply'!J72,0)</f>
        <v>16638</v>
      </c>
      <c r="E77" s="7">
        <f>ROUND(+'Central Supply'!V72,0)</f>
        <v>560</v>
      </c>
      <c r="F77" s="8">
        <f t="shared" si="3"/>
        <v>29.71</v>
      </c>
      <c r="G77" s="7">
        <f>ROUND(+'Central Supply'!J174,0)</f>
        <v>9257</v>
      </c>
      <c r="H77" s="7">
        <f>ROUND(+'Central Supply'!V174,0)</f>
        <v>595</v>
      </c>
      <c r="I77" s="8">
        <f t="shared" si="4"/>
        <v>15.56</v>
      </c>
      <c r="J77" s="8"/>
      <c r="K77" s="9">
        <f t="shared" si="5"/>
        <v>-0.4763</v>
      </c>
    </row>
    <row r="78" spans="2:11" ht="12">
      <c r="B78">
        <f>+'Central Supply'!A73</f>
        <v>168</v>
      </c>
      <c r="C78" t="str">
        <f>+'Central Supply'!B73</f>
        <v>CENTRAL WASHINGTON HOSPITAL</v>
      </c>
      <c r="D78" s="7">
        <f>ROUND(+'Central Supply'!J73,0)</f>
        <v>17147912</v>
      </c>
      <c r="E78" s="7">
        <f>ROUND(+'Central Supply'!V73,0)</f>
        <v>18831</v>
      </c>
      <c r="F78" s="8">
        <f t="shared" si="3"/>
        <v>910.62</v>
      </c>
      <c r="G78" s="7">
        <f>ROUND(+'Central Supply'!J175,0)</f>
        <v>15498577</v>
      </c>
      <c r="H78" s="7">
        <f>ROUND(+'Central Supply'!V175,0)</f>
        <v>17915</v>
      </c>
      <c r="I78" s="8">
        <f t="shared" si="4"/>
        <v>865.12</v>
      </c>
      <c r="J78" s="8"/>
      <c r="K78" s="9">
        <f t="shared" si="5"/>
        <v>-0.05</v>
      </c>
    </row>
    <row r="79" spans="2:11" ht="12">
      <c r="B79">
        <f>+'Central Supply'!A74</f>
        <v>169</v>
      </c>
      <c r="C79" t="str">
        <f>+'Central Supply'!B74</f>
        <v>GROUP HEALTH EASTSIDE</v>
      </c>
      <c r="D79" s="7">
        <f>ROUND(+'Central Supply'!J74,0)</f>
        <v>0</v>
      </c>
      <c r="E79" s="7">
        <f>ROUND(+'Central Supply'!V74,0)</f>
        <v>1590</v>
      </c>
      <c r="F79" s="8">
        <f t="shared" si="3"/>
      </c>
      <c r="G79" s="7">
        <f>ROUND(+'Central Supply'!J176,0)</f>
        <v>0</v>
      </c>
      <c r="H79" s="7">
        <f>ROUND(+'Central Supply'!V176,0)</f>
        <v>0</v>
      </c>
      <c r="I79" s="8">
        <f t="shared" si="4"/>
      </c>
      <c r="J79" s="8"/>
      <c r="K79" s="9">
        <f t="shared" si="5"/>
      </c>
    </row>
    <row r="80" spans="2:11" ht="12">
      <c r="B80">
        <f>+'Central Supply'!A75</f>
        <v>170</v>
      </c>
      <c r="C80" t="str">
        <f>+'Central Supply'!B75</f>
        <v>SOUTHWEST WASHINGTON MEDICAL CENTER</v>
      </c>
      <c r="D80" s="7">
        <f>ROUND(+'Central Supply'!J75,0)</f>
        <v>333931</v>
      </c>
      <c r="E80" s="7">
        <f>ROUND(+'Central Supply'!V75,0)</f>
        <v>44834</v>
      </c>
      <c r="F80" s="8">
        <f t="shared" si="3"/>
        <v>7.45</v>
      </c>
      <c r="G80" s="7">
        <f>ROUND(+'Central Supply'!J177,0)</f>
        <v>339084</v>
      </c>
      <c r="H80" s="7">
        <f>ROUND(+'Central Supply'!V177,0)</f>
        <v>49418</v>
      </c>
      <c r="I80" s="8">
        <f t="shared" si="4"/>
        <v>6.86</v>
      </c>
      <c r="J80" s="8"/>
      <c r="K80" s="9">
        <f t="shared" si="5"/>
        <v>-0.0792</v>
      </c>
    </row>
    <row r="81" spans="2:11" ht="12">
      <c r="B81">
        <f>+'Central Supply'!A76</f>
        <v>172</v>
      </c>
      <c r="C81" t="str">
        <f>+'Central Supply'!B76</f>
        <v>PULLMAN REGIONAL HOSPITAL</v>
      </c>
      <c r="D81" s="7">
        <f>ROUND(+'Central Supply'!J76,0)</f>
        <v>3078911</v>
      </c>
      <c r="E81" s="7">
        <f>ROUND(+'Central Supply'!V76,0)</f>
        <v>3616</v>
      </c>
      <c r="F81" s="8">
        <f t="shared" si="3"/>
        <v>851.47</v>
      </c>
      <c r="G81" s="7">
        <f>ROUND(+'Central Supply'!J178,0)</f>
        <v>3510205</v>
      </c>
      <c r="H81" s="7">
        <f>ROUND(+'Central Supply'!V178,0)</f>
        <v>3480</v>
      </c>
      <c r="I81" s="8">
        <f t="shared" si="4"/>
        <v>1008.68</v>
      </c>
      <c r="J81" s="8"/>
      <c r="K81" s="9">
        <f t="shared" si="5"/>
        <v>0.1846</v>
      </c>
    </row>
    <row r="82" spans="2:11" ht="12">
      <c r="B82">
        <f>+'Central Supply'!A77</f>
        <v>173</v>
      </c>
      <c r="C82" t="str">
        <f>+'Central Supply'!B77</f>
        <v>MORTON GENERAL HOSPITAL</v>
      </c>
      <c r="D82" s="7">
        <f>ROUND(+'Central Supply'!J77,0)</f>
        <v>8739</v>
      </c>
      <c r="E82" s="7">
        <f>ROUND(+'Central Supply'!V77,0)</f>
        <v>1442</v>
      </c>
      <c r="F82" s="8">
        <f t="shared" si="3"/>
        <v>6.06</v>
      </c>
      <c r="G82" s="7">
        <f>ROUND(+'Central Supply'!J179,0)</f>
        <v>45678</v>
      </c>
      <c r="H82" s="7">
        <f>ROUND(+'Central Supply'!V179,0)</f>
        <v>1566</v>
      </c>
      <c r="I82" s="8">
        <f t="shared" si="4"/>
        <v>29.17</v>
      </c>
      <c r="J82" s="8"/>
      <c r="K82" s="9">
        <f t="shared" si="5"/>
        <v>3.8135</v>
      </c>
    </row>
    <row r="83" spans="2:11" ht="12">
      <c r="B83">
        <f>+'Central Supply'!A78</f>
        <v>175</v>
      </c>
      <c r="C83" t="str">
        <f>+'Central Supply'!B78</f>
        <v>MARY BRIDGE CHILDRENS HEALTH CENTER</v>
      </c>
      <c r="D83" s="7">
        <f>ROUND(+'Central Supply'!J78,0)</f>
        <v>0</v>
      </c>
      <c r="E83" s="7">
        <f>ROUND(+'Central Supply'!V78,0)</f>
        <v>9049</v>
      </c>
      <c r="F83" s="8">
        <f t="shared" si="3"/>
      </c>
      <c r="G83" s="7">
        <f>ROUND(+'Central Supply'!J180,0)</f>
        <v>0</v>
      </c>
      <c r="H83" s="7">
        <f>ROUND(+'Central Supply'!V180,0)</f>
        <v>8663</v>
      </c>
      <c r="I83" s="8">
        <f t="shared" si="4"/>
      </c>
      <c r="J83" s="8"/>
      <c r="K83" s="9">
        <f t="shared" si="5"/>
      </c>
    </row>
    <row r="84" spans="2:11" ht="12">
      <c r="B84">
        <f>+'Central Supply'!A79</f>
        <v>176</v>
      </c>
      <c r="C84" t="str">
        <f>+'Central Supply'!B79</f>
        <v>TACOMA GENERAL ALLENMORE HOSPITAL</v>
      </c>
      <c r="D84" s="7">
        <f>ROUND(+'Central Supply'!J79,0)</f>
        <v>920339</v>
      </c>
      <c r="E84" s="7">
        <f>ROUND(+'Central Supply'!V79,0)</f>
        <v>44461</v>
      </c>
      <c r="F84" s="8">
        <f t="shared" si="3"/>
        <v>20.7</v>
      </c>
      <c r="G84" s="7">
        <f>ROUND(+'Central Supply'!J181,0)</f>
        <v>1057299</v>
      </c>
      <c r="H84" s="7">
        <f>ROUND(+'Central Supply'!V181,0)</f>
        <v>43169</v>
      </c>
      <c r="I84" s="8">
        <f t="shared" si="4"/>
        <v>24.49</v>
      </c>
      <c r="J84" s="8"/>
      <c r="K84" s="9">
        <f t="shared" si="5"/>
        <v>0.1831</v>
      </c>
    </row>
    <row r="85" spans="2:11" ht="12">
      <c r="B85">
        <f>+'Central Supply'!A80</f>
        <v>178</v>
      </c>
      <c r="C85" t="str">
        <f>+'Central Supply'!B80</f>
        <v>DEER PARK HOSPITAL</v>
      </c>
      <c r="D85" s="7">
        <f>ROUND(+'Central Supply'!J80,0)</f>
        <v>8406</v>
      </c>
      <c r="E85" s="7">
        <f>ROUND(+'Central Supply'!V80,0)</f>
        <v>77</v>
      </c>
      <c r="F85" s="8">
        <f t="shared" si="3"/>
        <v>109.17</v>
      </c>
      <c r="G85" s="7">
        <f>ROUND(+'Central Supply'!J182,0)</f>
        <v>0</v>
      </c>
      <c r="H85" s="7">
        <f>ROUND(+'Central Supply'!V182,0)</f>
        <v>0</v>
      </c>
      <c r="I85" s="8">
        <f t="shared" si="4"/>
      </c>
      <c r="J85" s="8"/>
      <c r="K85" s="9">
        <f t="shared" si="5"/>
      </c>
    </row>
    <row r="86" spans="2:11" ht="12">
      <c r="B86">
        <f>+'Central Supply'!A81</f>
        <v>180</v>
      </c>
      <c r="C86" t="str">
        <f>+'Central Supply'!B81</f>
        <v>VALLEY HOSPITAL AND MEDICAL CENTER</v>
      </c>
      <c r="D86" s="7">
        <f>ROUND(+'Central Supply'!J81,0)</f>
        <v>298463</v>
      </c>
      <c r="E86" s="7">
        <f>ROUND(+'Central Supply'!V81,0)</f>
        <v>6682</v>
      </c>
      <c r="F86" s="8">
        <f t="shared" si="3"/>
        <v>44.67</v>
      </c>
      <c r="G86" s="7">
        <f>ROUND(+'Central Supply'!J183,0)</f>
        <v>-457966</v>
      </c>
      <c r="H86" s="7">
        <f>ROUND(+'Central Supply'!V183,0)</f>
        <v>9834</v>
      </c>
      <c r="I86" s="8">
        <f t="shared" si="4"/>
        <v>-46.57</v>
      </c>
      <c r="J86" s="8"/>
      <c r="K86" s="9">
        <f t="shared" si="5"/>
        <v>-2.0425</v>
      </c>
    </row>
    <row r="87" spans="2:11" ht="12">
      <c r="B87">
        <f>+'Central Supply'!A82</f>
        <v>183</v>
      </c>
      <c r="C87" t="str">
        <f>+'Central Supply'!B82</f>
        <v>AUBURN REGIONAL MEDICAL CENTER</v>
      </c>
      <c r="D87" s="7">
        <f>ROUND(+'Central Supply'!J82,0)</f>
        <v>-254188</v>
      </c>
      <c r="E87" s="7">
        <f>ROUND(+'Central Supply'!V82,0)</f>
        <v>13816</v>
      </c>
      <c r="F87" s="8">
        <f t="shared" si="3"/>
        <v>-18.4</v>
      </c>
      <c r="G87" s="7">
        <f>ROUND(+'Central Supply'!J184,0)</f>
        <v>-110859</v>
      </c>
      <c r="H87" s="7">
        <f>ROUND(+'Central Supply'!V184,0)</f>
        <v>12971</v>
      </c>
      <c r="I87" s="8">
        <f t="shared" si="4"/>
        <v>-8.55</v>
      </c>
      <c r="J87" s="8"/>
      <c r="K87" s="9">
        <f t="shared" si="5"/>
        <v>-0.5353</v>
      </c>
    </row>
    <row r="88" spans="2:11" ht="12">
      <c r="B88">
        <f>+'Central Supply'!A83</f>
        <v>186</v>
      </c>
      <c r="C88" t="str">
        <f>+'Central Supply'!B83</f>
        <v>MARK REED HOSPITAL</v>
      </c>
      <c r="D88" s="7">
        <f>ROUND(+'Central Supply'!J83,0)</f>
        <v>9800</v>
      </c>
      <c r="E88" s="7">
        <f>ROUND(+'Central Supply'!V83,0)</f>
        <v>1135</v>
      </c>
      <c r="F88" s="8">
        <f t="shared" si="3"/>
        <v>8.63</v>
      </c>
      <c r="G88" s="7">
        <f>ROUND(+'Central Supply'!J185,0)</f>
        <v>53572</v>
      </c>
      <c r="H88" s="7">
        <f>ROUND(+'Central Supply'!V185,0)</f>
        <v>669</v>
      </c>
      <c r="I88" s="8">
        <f t="shared" si="4"/>
        <v>80.08</v>
      </c>
      <c r="J88" s="8"/>
      <c r="K88" s="9">
        <f t="shared" si="5"/>
        <v>8.2793</v>
      </c>
    </row>
    <row r="89" spans="2:11" ht="12">
      <c r="B89">
        <f>+'Central Supply'!A84</f>
        <v>191</v>
      </c>
      <c r="C89" t="str">
        <f>+'Central Supply'!B84</f>
        <v>PROVIDENCE CENTRALIA HOSPITAL</v>
      </c>
      <c r="D89" s="7">
        <f>ROUND(+'Central Supply'!J84,0)</f>
        <v>296594</v>
      </c>
      <c r="E89" s="7">
        <f>ROUND(+'Central Supply'!V84,0)</f>
        <v>11160</v>
      </c>
      <c r="F89" s="8">
        <f t="shared" si="3"/>
        <v>26.58</v>
      </c>
      <c r="G89" s="7">
        <f>ROUND(+'Central Supply'!J186,0)</f>
        <v>480720</v>
      </c>
      <c r="H89" s="7">
        <f>ROUND(+'Central Supply'!V186,0)</f>
        <v>10112</v>
      </c>
      <c r="I89" s="8">
        <f t="shared" si="4"/>
        <v>47.54</v>
      </c>
      <c r="J89" s="8"/>
      <c r="K89" s="9">
        <f t="shared" si="5"/>
        <v>0.7886</v>
      </c>
    </row>
    <row r="90" spans="2:11" ht="12">
      <c r="B90">
        <f>+'Central Supply'!A85</f>
        <v>193</v>
      </c>
      <c r="C90" t="str">
        <f>+'Central Supply'!B85</f>
        <v>PROVIDENCE MOUNT CARMEL HOSPITAL</v>
      </c>
      <c r="D90" s="7">
        <f>ROUND(+'Central Supply'!J85,0)</f>
        <v>897519</v>
      </c>
      <c r="E90" s="7">
        <f>ROUND(+'Central Supply'!V85,0)</f>
        <v>3267</v>
      </c>
      <c r="F90" s="8">
        <f t="shared" si="3"/>
        <v>274.72</v>
      </c>
      <c r="G90" s="7">
        <f>ROUND(+'Central Supply'!J187,0)</f>
        <v>340188</v>
      </c>
      <c r="H90" s="7">
        <f>ROUND(+'Central Supply'!V187,0)</f>
        <v>3245</v>
      </c>
      <c r="I90" s="8">
        <f t="shared" si="4"/>
        <v>104.83</v>
      </c>
      <c r="J90" s="8"/>
      <c r="K90" s="9">
        <f t="shared" si="5"/>
        <v>-0.6184</v>
      </c>
    </row>
    <row r="91" spans="2:11" ht="12">
      <c r="B91">
        <f>+'Central Supply'!A86</f>
        <v>194</v>
      </c>
      <c r="C91" t="str">
        <f>+'Central Supply'!B86</f>
        <v>PROVIDENCE SAINT JOSEPHS HOSPITAL</v>
      </c>
      <c r="D91" s="7">
        <f>ROUND(+'Central Supply'!J86,0)</f>
        <v>67517</v>
      </c>
      <c r="E91" s="7">
        <f>ROUND(+'Central Supply'!V86,0)</f>
        <v>1530</v>
      </c>
      <c r="F91" s="8">
        <f t="shared" si="3"/>
        <v>44.13</v>
      </c>
      <c r="G91" s="7">
        <f>ROUND(+'Central Supply'!J188,0)</f>
        <v>248736</v>
      </c>
      <c r="H91" s="7">
        <f>ROUND(+'Central Supply'!V188,0)</f>
        <v>1130</v>
      </c>
      <c r="I91" s="8">
        <f t="shared" si="4"/>
        <v>220.12</v>
      </c>
      <c r="J91" s="8"/>
      <c r="K91" s="9">
        <f t="shared" si="5"/>
        <v>3.988</v>
      </c>
    </row>
    <row r="92" spans="2:11" ht="12">
      <c r="B92">
        <f>+'Central Supply'!A87</f>
        <v>195</v>
      </c>
      <c r="C92" t="str">
        <f>+'Central Supply'!B87</f>
        <v>SNOQUALMIE VALLEY HOSPITAL</v>
      </c>
      <c r="D92" s="7">
        <f>ROUND(+'Central Supply'!J87,0)</f>
        <v>156874</v>
      </c>
      <c r="E92" s="7">
        <f>ROUND(+'Central Supply'!V87,0)</f>
        <v>1252</v>
      </c>
      <c r="F92" s="8">
        <f t="shared" si="3"/>
        <v>125.3</v>
      </c>
      <c r="G92" s="7">
        <f>ROUND(+'Central Supply'!J189,0)</f>
        <v>214414</v>
      </c>
      <c r="H92" s="7">
        <f>ROUND(+'Central Supply'!V189,0)</f>
        <v>505</v>
      </c>
      <c r="I92" s="8">
        <f t="shared" si="4"/>
        <v>424.58</v>
      </c>
      <c r="J92" s="8"/>
      <c r="K92" s="9">
        <f t="shared" si="5"/>
        <v>2.3885</v>
      </c>
    </row>
    <row r="93" spans="2:11" ht="12">
      <c r="B93">
        <f>+'Central Supply'!A88</f>
        <v>197</v>
      </c>
      <c r="C93" t="str">
        <f>+'Central Supply'!B88</f>
        <v>CAPITAL MEDICAL CENTER</v>
      </c>
      <c r="D93" s="7">
        <f>ROUND(+'Central Supply'!J88,0)</f>
        <v>171198</v>
      </c>
      <c r="E93" s="7">
        <f>ROUND(+'Central Supply'!V88,0)</f>
        <v>7450</v>
      </c>
      <c r="F93" s="8">
        <f t="shared" si="3"/>
        <v>22.98</v>
      </c>
      <c r="G93" s="7">
        <f>ROUND(+'Central Supply'!J190,0)</f>
        <v>116496</v>
      </c>
      <c r="H93" s="7">
        <f>ROUND(+'Central Supply'!V190,0)</f>
        <v>8572</v>
      </c>
      <c r="I93" s="8">
        <f t="shared" si="4"/>
        <v>13.59</v>
      </c>
      <c r="J93" s="8"/>
      <c r="K93" s="9">
        <f t="shared" si="5"/>
        <v>-0.4086</v>
      </c>
    </row>
    <row r="94" spans="2:11" ht="12">
      <c r="B94">
        <f>+'Central Supply'!A89</f>
        <v>198</v>
      </c>
      <c r="C94" t="str">
        <f>+'Central Supply'!B89</f>
        <v>SUNNYSIDE COMMUNITY HOSPITAL</v>
      </c>
      <c r="D94" s="7">
        <f>ROUND(+'Central Supply'!J89,0)</f>
        <v>172707</v>
      </c>
      <c r="E94" s="7">
        <f>ROUND(+'Central Supply'!V89,0)</f>
        <v>3954</v>
      </c>
      <c r="F94" s="8">
        <f t="shared" si="3"/>
        <v>43.68</v>
      </c>
      <c r="G94" s="7">
        <f>ROUND(+'Central Supply'!J191,0)</f>
        <v>214948</v>
      </c>
      <c r="H94" s="7">
        <f>ROUND(+'Central Supply'!V191,0)</f>
        <v>4341</v>
      </c>
      <c r="I94" s="8">
        <f t="shared" si="4"/>
        <v>49.52</v>
      </c>
      <c r="J94" s="8"/>
      <c r="K94" s="9">
        <f t="shared" si="5"/>
        <v>0.1337</v>
      </c>
    </row>
    <row r="95" spans="2:11" ht="12">
      <c r="B95">
        <f>+'Central Supply'!A90</f>
        <v>199</v>
      </c>
      <c r="C95" t="str">
        <f>+'Central Supply'!B90</f>
        <v>TOPPENISH COMMUNITY HOSPITAL</v>
      </c>
      <c r="D95" s="7">
        <f>ROUND(+'Central Supply'!J90,0)</f>
        <v>448844</v>
      </c>
      <c r="E95" s="7">
        <f>ROUND(+'Central Supply'!V90,0)</f>
        <v>3331</v>
      </c>
      <c r="F95" s="8">
        <f t="shared" si="3"/>
        <v>134.75</v>
      </c>
      <c r="G95" s="7">
        <f>ROUND(+'Central Supply'!J192,0)</f>
        <v>444804</v>
      </c>
      <c r="H95" s="7">
        <f>ROUND(+'Central Supply'!V192,0)</f>
        <v>3487</v>
      </c>
      <c r="I95" s="8">
        <f t="shared" si="4"/>
        <v>127.56</v>
      </c>
      <c r="J95" s="8"/>
      <c r="K95" s="9">
        <f t="shared" si="5"/>
        <v>-0.0534</v>
      </c>
    </row>
    <row r="96" spans="2:11" ht="12">
      <c r="B96">
        <f>+'Central Supply'!A91</f>
        <v>201</v>
      </c>
      <c r="C96" t="str">
        <f>+'Central Supply'!B91</f>
        <v>SAINT FRANCIS COMMUNITY HOSPITAL</v>
      </c>
      <c r="D96" s="7">
        <f>ROUND(+'Central Supply'!J91,0)</f>
        <v>5312727</v>
      </c>
      <c r="E96" s="7">
        <f>ROUND(+'Central Supply'!V91,0)</f>
        <v>15555</v>
      </c>
      <c r="F96" s="8">
        <f t="shared" si="3"/>
        <v>341.54</v>
      </c>
      <c r="G96" s="7">
        <f>ROUND(+'Central Supply'!J193,0)</f>
        <v>-388766</v>
      </c>
      <c r="H96" s="7">
        <f>ROUND(+'Central Supply'!V193,0)</f>
        <v>16257</v>
      </c>
      <c r="I96" s="8">
        <f t="shared" si="4"/>
        <v>-23.91</v>
      </c>
      <c r="J96" s="8"/>
      <c r="K96" s="9">
        <f t="shared" si="5"/>
        <v>-1.07</v>
      </c>
    </row>
    <row r="97" spans="2:11" ht="12">
      <c r="B97">
        <f>+'Central Supply'!A92</f>
        <v>202</v>
      </c>
      <c r="C97" t="str">
        <f>+'Central Supply'!B92</f>
        <v>REGIONAL HOSP. FOR RESP. &amp; COMPLEX CARE</v>
      </c>
      <c r="D97" s="7">
        <f>ROUND(+'Central Supply'!J92,0)</f>
        <v>0</v>
      </c>
      <c r="E97" s="7">
        <f>ROUND(+'Central Supply'!V92,0)</f>
        <v>776</v>
      </c>
      <c r="F97" s="8">
        <f t="shared" si="3"/>
      </c>
      <c r="G97" s="7">
        <f>ROUND(+'Central Supply'!J194,0)</f>
        <v>0</v>
      </c>
      <c r="H97" s="7">
        <f>ROUND(+'Central Supply'!V194,0)</f>
        <v>897</v>
      </c>
      <c r="I97" s="8">
        <f t="shared" si="4"/>
      </c>
      <c r="J97" s="8"/>
      <c r="K97" s="9">
        <f t="shared" si="5"/>
      </c>
    </row>
    <row r="98" spans="2:11" ht="12">
      <c r="B98">
        <f>+'Central Supply'!A93</f>
        <v>204</v>
      </c>
      <c r="C98" t="str">
        <f>+'Central Supply'!B93</f>
        <v>SEATTLE CANCER CARE ALLIANCE</v>
      </c>
      <c r="D98" s="7">
        <f>ROUND(+'Central Supply'!J93,0)</f>
        <v>2963641</v>
      </c>
      <c r="E98" s="7">
        <f>ROUND(+'Central Supply'!V93,0)</f>
        <v>12695</v>
      </c>
      <c r="F98" s="8">
        <f t="shared" si="3"/>
        <v>233.45</v>
      </c>
      <c r="G98" s="7">
        <f>ROUND(+'Central Supply'!J195,0)</f>
        <v>2680809</v>
      </c>
      <c r="H98" s="7">
        <f>ROUND(+'Central Supply'!V195,0)</f>
        <v>12672</v>
      </c>
      <c r="I98" s="8">
        <f t="shared" si="4"/>
        <v>211.55</v>
      </c>
      <c r="J98" s="8"/>
      <c r="K98" s="9">
        <f t="shared" si="5"/>
        <v>-0.0938</v>
      </c>
    </row>
    <row r="99" spans="2:11" ht="12">
      <c r="B99">
        <f>+'Central Supply'!A94</f>
        <v>205</v>
      </c>
      <c r="C99" t="str">
        <f>+'Central Supply'!B94</f>
        <v>WENATCHEE VALLEY MEDICAL CENTER</v>
      </c>
      <c r="D99" s="7">
        <f>ROUND(+'Central Supply'!J94,0)</f>
        <v>2873445</v>
      </c>
      <c r="E99" s="7">
        <f>ROUND(+'Central Supply'!V94,0)</f>
        <v>7232</v>
      </c>
      <c r="F99" s="8">
        <f t="shared" si="3"/>
        <v>397.32</v>
      </c>
      <c r="G99" s="7">
        <f>ROUND(+'Central Supply'!J196,0)</f>
        <v>7582</v>
      </c>
      <c r="H99" s="7">
        <f>ROUND(+'Central Supply'!V196,0)</f>
        <v>9260</v>
      </c>
      <c r="I99" s="8">
        <f t="shared" si="4"/>
        <v>0.82</v>
      </c>
      <c r="J99" s="8"/>
      <c r="K99" s="9">
        <f t="shared" si="5"/>
        <v>-0.9979</v>
      </c>
    </row>
    <row r="100" spans="2:11" ht="12">
      <c r="B100">
        <f>+'Central Supply'!A95</f>
        <v>206</v>
      </c>
      <c r="C100" t="str">
        <f>+'Central Supply'!B95</f>
        <v>UNITED GENERAL HOSPITAL</v>
      </c>
      <c r="D100" s="7">
        <f>ROUND(+'Central Supply'!J95,0)</f>
        <v>256773</v>
      </c>
      <c r="E100" s="7">
        <f>ROUND(+'Central Supply'!V95,0)</f>
        <v>4763</v>
      </c>
      <c r="F100" s="8">
        <f t="shared" si="3"/>
        <v>53.91</v>
      </c>
      <c r="G100" s="7">
        <f>ROUND(+'Central Supply'!J197,0)</f>
        <v>251002</v>
      </c>
      <c r="H100" s="7">
        <f>ROUND(+'Central Supply'!V197,0)</f>
        <v>5095</v>
      </c>
      <c r="I100" s="8">
        <f t="shared" si="4"/>
        <v>49.26</v>
      </c>
      <c r="J100" s="8"/>
      <c r="K100" s="9">
        <f t="shared" si="5"/>
        <v>-0.0863</v>
      </c>
    </row>
    <row r="101" spans="2:11" ht="12">
      <c r="B101">
        <f>+'Central Supply'!A96</f>
        <v>207</v>
      </c>
      <c r="C101" t="str">
        <f>+'Central Supply'!B96</f>
        <v>SKAGIT VALLEY HOSPITAL</v>
      </c>
      <c r="D101" s="7">
        <f>ROUND(+'Central Supply'!J96,0)</f>
        <v>138014</v>
      </c>
      <c r="E101" s="7">
        <f>ROUND(+'Central Supply'!V96,0)</f>
        <v>16033</v>
      </c>
      <c r="F101" s="8">
        <f t="shared" si="3"/>
        <v>8.61</v>
      </c>
      <c r="G101" s="7">
        <f>ROUND(+'Central Supply'!J198,0)</f>
        <v>205698</v>
      </c>
      <c r="H101" s="7">
        <f>ROUND(+'Central Supply'!V198,0)</f>
        <v>15909</v>
      </c>
      <c r="I101" s="8">
        <f t="shared" si="4"/>
        <v>12.93</v>
      </c>
      <c r="J101" s="8"/>
      <c r="K101" s="9">
        <f t="shared" si="5"/>
        <v>0.5017</v>
      </c>
    </row>
    <row r="102" spans="2:11" ht="12">
      <c r="B102">
        <f>+'Central Supply'!A97</f>
        <v>208</v>
      </c>
      <c r="C102" t="str">
        <f>+'Central Supply'!B97</f>
        <v>LEGACY SALMON CREEK HOSPITAL</v>
      </c>
      <c r="D102" s="7">
        <f>ROUND(+'Central Supply'!J97,0)</f>
        <v>340571</v>
      </c>
      <c r="E102" s="7">
        <f>ROUND(+'Central Supply'!V97,0)</f>
        <v>13830</v>
      </c>
      <c r="F102" s="8">
        <f t="shared" si="3"/>
        <v>24.63</v>
      </c>
      <c r="G102" s="7">
        <f>ROUND(+'Central Supply'!J199,0)</f>
        <v>317828</v>
      </c>
      <c r="H102" s="7">
        <f>ROUND(+'Central Supply'!V199,0)</f>
        <v>15387</v>
      </c>
      <c r="I102" s="8">
        <f t="shared" si="4"/>
        <v>20.66</v>
      </c>
      <c r="J102" s="8"/>
      <c r="K102" s="9">
        <f t="shared" si="5"/>
        <v>-0.1612</v>
      </c>
    </row>
    <row r="103" spans="2:11" ht="12">
      <c r="B103">
        <f>+'Central Supply'!A98</f>
        <v>209</v>
      </c>
      <c r="C103" t="str">
        <f>+'Central Supply'!B98</f>
        <v>SAINT ANTHONY HOSPITAL</v>
      </c>
      <c r="D103" s="7">
        <f>ROUND(+'Central Supply'!J98,0)</f>
        <v>0</v>
      </c>
      <c r="E103" s="7">
        <f>ROUND(+'Central Supply'!V98,0)</f>
        <v>0</v>
      </c>
      <c r="F103" s="8">
        <f t="shared" si="3"/>
      </c>
      <c r="G103" s="7">
        <f>ROUND(+'Central Supply'!J200,0)</f>
        <v>562194</v>
      </c>
      <c r="H103" s="7">
        <f>ROUND(+'Central Supply'!V200,0)</f>
        <v>1638</v>
      </c>
      <c r="I103" s="8">
        <f t="shared" si="4"/>
        <v>343.22</v>
      </c>
      <c r="J103" s="8"/>
      <c r="K103" s="9">
        <f t="shared" si="5"/>
      </c>
    </row>
    <row r="104" spans="2:11" ht="12">
      <c r="B104">
        <f>+'Central Supply'!A99</f>
        <v>904</v>
      </c>
      <c r="C104" t="str">
        <f>+'Central Supply'!B99</f>
        <v>BHC FAIRFAX HOSPITAL</v>
      </c>
      <c r="D104" s="7">
        <f>ROUND(+'Central Supply'!J99,0)</f>
        <v>0</v>
      </c>
      <c r="E104" s="7">
        <f>ROUND(+'Central Supply'!V99,0)</f>
        <v>2105</v>
      </c>
      <c r="F104" s="8">
        <f t="shared" si="3"/>
      </c>
      <c r="G104" s="7">
        <f>ROUND(+'Central Supply'!J201,0)</f>
        <v>0</v>
      </c>
      <c r="H104" s="7">
        <f>ROUND(+'Central Supply'!V201,0)</f>
        <v>2056</v>
      </c>
      <c r="I104" s="8">
        <f t="shared" si="4"/>
      </c>
      <c r="J104" s="8"/>
      <c r="K104" s="9">
        <f t="shared" si="5"/>
      </c>
    </row>
    <row r="105" spans="2:11" ht="12">
      <c r="B105">
        <f>+'Central Supply'!A100</f>
        <v>915</v>
      </c>
      <c r="C105" t="str">
        <f>+'Central Supply'!B100</f>
        <v>LOURDES COUNSELING CENTER</v>
      </c>
      <c r="D105" s="7">
        <f>ROUND(+'Central Supply'!J100,0)</f>
        <v>0</v>
      </c>
      <c r="E105" s="7">
        <f>ROUND(+'Central Supply'!V100,0)</f>
        <v>981</v>
      </c>
      <c r="F105" s="8">
        <f t="shared" si="3"/>
      </c>
      <c r="G105" s="7">
        <f>ROUND(+'Central Supply'!J202,0)</f>
        <v>0</v>
      </c>
      <c r="H105" s="7">
        <f>ROUND(+'Central Supply'!V202,0)</f>
        <v>926</v>
      </c>
      <c r="I105" s="8">
        <f t="shared" si="4"/>
      </c>
      <c r="J105" s="8"/>
      <c r="K105" s="9">
        <f t="shared" si="5"/>
      </c>
    </row>
    <row r="106" spans="2:11" ht="12">
      <c r="B106">
        <f>+'Central Supply'!A101</f>
        <v>919</v>
      </c>
      <c r="C106" t="str">
        <f>+'Central Supply'!B101</f>
        <v>NAVOS</v>
      </c>
      <c r="D106" s="7">
        <f>ROUND(+'Central Supply'!J101,0)</f>
        <v>0</v>
      </c>
      <c r="E106" s="7">
        <f>ROUND(+'Central Supply'!V101,0)</f>
        <v>567</v>
      </c>
      <c r="F106" s="8">
        <f t="shared" si="3"/>
      </c>
      <c r="G106" s="7">
        <f>ROUND(+'Central Supply'!J203,0)</f>
        <v>0</v>
      </c>
      <c r="H106" s="7">
        <f>ROUND(+'Central Supply'!V203,0)</f>
        <v>547</v>
      </c>
      <c r="I106" s="8">
        <f t="shared" si="4"/>
      </c>
      <c r="J106" s="8"/>
      <c r="K106" s="9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1.50390625" style="0" bestFit="1" customWidth="1"/>
    <col min="5" max="5" width="6.875" style="0" bestFit="1" customWidth="1"/>
    <col min="6" max="6" width="8.875" style="0" bestFit="1" customWidth="1"/>
    <col min="7" max="7" width="11.50390625" style="0" bestFit="1" customWidth="1"/>
    <col min="8" max="8" width="6.875" style="0" bestFit="1" customWidth="1"/>
    <col min="9" max="9" width="8.875" style="0" bestFit="1" customWidth="1"/>
    <col min="10" max="10" width="2.625" style="0" customWidth="1"/>
    <col min="11" max="11" width="10.125" style="0" bestFit="1" customWidth="1"/>
  </cols>
  <sheetData>
    <row r="1" spans="1:10" ht="12">
      <c r="A1" s="5" t="s">
        <v>18</v>
      </c>
      <c r="B1" s="5"/>
      <c r="C1" s="5"/>
      <c r="D1" s="5"/>
      <c r="E1" s="5"/>
      <c r="F1" s="3"/>
      <c r="G1" s="5"/>
      <c r="H1" s="5"/>
      <c r="I1" s="5"/>
      <c r="J1" s="5"/>
    </row>
    <row r="2" spans="6:11" ht="12">
      <c r="F2" s="1"/>
      <c r="K2" s="2" t="s">
        <v>38</v>
      </c>
    </row>
    <row r="3" spans="4:11" ht="12">
      <c r="D3" s="6"/>
      <c r="F3" s="1"/>
      <c r="K3">
        <v>196</v>
      </c>
    </row>
    <row r="4" spans="1:10" ht="1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0" ht="12">
      <c r="A5" s="3" t="s">
        <v>44</v>
      </c>
      <c r="B5" s="5"/>
      <c r="C5" s="5"/>
      <c r="D5" s="5"/>
      <c r="E5" s="3"/>
      <c r="F5" s="5"/>
      <c r="G5" s="5"/>
      <c r="H5" s="5"/>
      <c r="I5" s="5"/>
      <c r="J5" s="5"/>
    </row>
    <row r="7" spans="5:9" ht="12">
      <c r="E7" s="19">
        <f>ROUND(+'Central Supply'!D5,0)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19</v>
      </c>
      <c r="F8" s="2" t="s">
        <v>2</v>
      </c>
      <c r="G8" s="1" t="s">
        <v>19</v>
      </c>
      <c r="I8" s="2" t="s">
        <v>2</v>
      </c>
      <c r="J8" s="2"/>
      <c r="K8" s="2" t="s">
        <v>72</v>
      </c>
    </row>
    <row r="9" spans="1:11" ht="12">
      <c r="A9" s="2"/>
      <c r="B9" s="2" t="s">
        <v>47</v>
      </c>
      <c r="C9" s="2" t="s">
        <v>48</v>
      </c>
      <c r="D9" s="1" t="s">
        <v>20</v>
      </c>
      <c r="E9" s="1" t="s">
        <v>4</v>
      </c>
      <c r="F9" s="1" t="s">
        <v>4</v>
      </c>
      <c r="G9" s="1" t="s">
        <v>20</v>
      </c>
      <c r="H9" s="1" t="s">
        <v>4</v>
      </c>
      <c r="I9" s="1" t="s">
        <v>4</v>
      </c>
      <c r="J9" s="1"/>
      <c r="K9" s="2" t="s">
        <v>73</v>
      </c>
    </row>
    <row r="10" spans="2:11" ht="12">
      <c r="B10">
        <f>+'Central Supply'!A5</f>
        <v>1</v>
      </c>
      <c r="C10" t="str">
        <f>+'Central Supply'!B5</f>
        <v>SWEDISH HEALTH SERVICES</v>
      </c>
      <c r="D10" s="7">
        <f>ROUND(SUM('Central Supply'!K5:L5),0)</f>
        <v>422457</v>
      </c>
      <c r="E10" s="7">
        <f>ROUND(+'Central Supply'!V5,0)</f>
        <v>64206</v>
      </c>
      <c r="F10" s="8">
        <f>IF(D10=0,"",IF(E10=0,"",ROUND(D10/E10,2)))</f>
        <v>6.58</v>
      </c>
      <c r="G10" s="7">
        <f>ROUND(SUM('Central Supply'!K107:L107),0)</f>
        <v>483790</v>
      </c>
      <c r="H10" s="7">
        <f>ROUND(+'Central Supply'!V107,0)</f>
        <v>65434</v>
      </c>
      <c r="I10" s="8">
        <f>IF(G10=0,"",IF(H10=0,"",ROUND(G10/H10,2)))</f>
        <v>7.39</v>
      </c>
      <c r="J10" s="8"/>
      <c r="K10" s="9">
        <f>IF(D10=0,"",IF(E10=0,"",IF(G10=0,"",IF(H10=0,"",ROUND(I10/F10-1,4)))))</f>
        <v>0.1231</v>
      </c>
    </row>
    <row r="11" spans="2:11" ht="12">
      <c r="B11">
        <f>+'Central Supply'!A6</f>
        <v>3</v>
      </c>
      <c r="C11" t="str">
        <f>+'Central Supply'!B6</f>
        <v>SWEDISH MEDICAL CENTER CHERRY HILL</v>
      </c>
      <c r="D11" s="7">
        <f>ROUND(SUM('Central Supply'!K6:L6),0)</f>
        <v>60312</v>
      </c>
      <c r="E11" s="7">
        <f>ROUND(+'Central Supply'!V6,0)</f>
        <v>25431</v>
      </c>
      <c r="F11" s="8">
        <f aca="true" t="shared" si="0" ref="F11:F74">IF(D11=0,"",IF(E11=0,"",ROUND(D11/E11,2)))</f>
        <v>2.37</v>
      </c>
      <c r="G11" s="7">
        <f>ROUND(SUM('Central Supply'!K108:L108),0)</f>
        <v>109334</v>
      </c>
      <c r="H11" s="7">
        <f>ROUND(+'Central Supply'!V108,0)</f>
        <v>27098</v>
      </c>
      <c r="I11" s="8">
        <f aca="true" t="shared" si="1" ref="I11:I74">IF(G11=0,"",IF(H11=0,"",ROUND(G11/H11,2)))</f>
        <v>4.03</v>
      </c>
      <c r="J11" s="8"/>
      <c r="K11" s="9">
        <f aca="true" t="shared" si="2" ref="K11:K74">IF(D11=0,"",IF(E11=0,"",IF(G11=0,"",IF(H11=0,"",ROUND(I11/F11-1,4)))))</f>
        <v>0.7004</v>
      </c>
    </row>
    <row r="12" spans="2:11" ht="12">
      <c r="B12">
        <f>+'Central Supply'!A7</f>
        <v>8</v>
      </c>
      <c r="C12" t="str">
        <f>+'Central Supply'!B7</f>
        <v>KLICKITAT VALLEY HOSPITAL</v>
      </c>
      <c r="D12" s="7">
        <f>ROUND(SUM('Central Supply'!K7:L7),0)</f>
        <v>0</v>
      </c>
      <c r="E12" s="7">
        <f>ROUND(+'Central Supply'!V7,0)</f>
        <v>1629</v>
      </c>
      <c r="F12" s="8">
        <f t="shared" si="0"/>
      </c>
      <c r="G12" s="7">
        <f>ROUND(SUM('Central Supply'!K109:L109),0)</f>
        <v>0</v>
      </c>
      <c r="H12" s="7">
        <f>ROUND(+'Central Supply'!V109,0)</f>
        <v>1645</v>
      </c>
      <c r="I12" s="8">
        <f t="shared" si="1"/>
      </c>
      <c r="J12" s="8"/>
      <c r="K12" s="9">
        <f t="shared" si="2"/>
      </c>
    </row>
    <row r="13" spans="2:11" ht="12">
      <c r="B13">
        <f>+'Central Supply'!A8</f>
        <v>10</v>
      </c>
      <c r="C13" t="str">
        <f>+'Central Supply'!B8</f>
        <v>VIRGINIA MASON MEDICAL CENTER</v>
      </c>
      <c r="D13" s="7">
        <f>ROUND(SUM('Central Supply'!K8:L8),0)</f>
        <v>371683</v>
      </c>
      <c r="E13" s="7">
        <f>ROUND(+'Central Supply'!V8,0)</f>
        <v>76904</v>
      </c>
      <c r="F13" s="8">
        <f t="shared" si="0"/>
        <v>4.83</v>
      </c>
      <c r="G13" s="7">
        <f>ROUND(SUM('Central Supply'!K110:L110),0)</f>
        <v>366932</v>
      </c>
      <c r="H13" s="7">
        <f>ROUND(+'Central Supply'!V110,0)</f>
        <v>79237</v>
      </c>
      <c r="I13" s="8">
        <f t="shared" si="1"/>
        <v>4.63</v>
      </c>
      <c r="J13" s="8"/>
      <c r="K13" s="9">
        <f t="shared" si="2"/>
        <v>-0.0414</v>
      </c>
    </row>
    <row r="14" spans="2:11" ht="12">
      <c r="B14">
        <f>+'Central Supply'!A9</f>
        <v>14</v>
      </c>
      <c r="C14" t="str">
        <f>+'Central Supply'!B9</f>
        <v>SEATTLE CHILDRENS HOSPITAL</v>
      </c>
      <c r="D14" s="7">
        <f>ROUND(SUM('Central Supply'!K9:L9),0)</f>
        <v>2108650</v>
      </c>
      <c r="E14" s="7">
        <f>ROUND(+'Central Supply'!V9,0)</f>
        <v>26512</v>
      </c>
      <c r="F14" s="8">
        <f t="shared" si="0"/>
        <v>79.54</v>
      </c>
      <c r="G14" s="7">
        <f>ROUND(SUM('Central Supply'!K111:L111),0)</f>
        <v>1766333</v>
      </c>
      <c r="H14" s="7">
        <f>ROUND(+'Central Supply'!V111,0)</f>
        <v>28361</v>
      </c>
      <c r="I14" s="8">
        <f t="shared" si="1"/>
        <v>62.28</v>
      </c>
      <c r="J14" s="8"/>
      <c r="K14" s="9">
        <f t="shared" si="2"/>
        <v>-0.217</v>
      </c>
    </row>
    <row r="15" spans="2:11" ht="12">
      <c r="B15">
        <f>+'Central Supply'!A10</f>
        <v>20</v>
      </c>
      <c r="C15" t="str">
        <f>+'Central Supply'!B10</f>
        <v>GROUP HEALTH CENTRAL</v>
      </c>
      <c r="D15" s="7">
        <f>ROUND(SUM('Central Supply'!K10:L10),0)</f>
        <v>0</v>
      </c>
      <c r="E15" s="7">
        <f>ROUND(+'Central Supply'!V10,0)</f>
        <v>1208</v>
      </c>
      <c r="F15" s="8">
        <f t="shared" si="0"/>
      </c>
      <c r="G15" s="7">
        <f>ROUND(SUM('Central Supply'!K112:L112),0)</f>
        <v>0</v>
      </c>
      <c r="H15" s="7">
        <f>ROUND(+'Central Supply'!V112,0)</f>
        <v>1122</v>
      </c>
      <c r="I15" s="8">
        <f t="shared" si="1"/>
      </c>
      <c r="J15" s="8"/>
      <c r="K15" s="9">
        <f t="shared" si="2"/>
      </c>
    </row>
    <row r="16" spans="2:11" ht="12">
      <c r="B16">
        <f>+'Central Supply'!A11</f>
        <v>21</v>
      </c>
      <c r="C16" t="str">
        <f>+'Central Supply'!B11</f>
        <v>NEWPORT COMMUNITY HOSPITAL</v>
      </c>
      <c r="D16" s="7">
        <f>ROUND(SUM('Central Supply'!K11:L11),0)</f>
        <v>192</v>
      </c>
      <c r="E16" s="7">
        <f>ROUND(+'Central Supply'!V11,0)</f>
        <v>2926</v>
      </c>
      <c r="F16" s="8">
        <f t="shared" si="0"/>
        <v>0.07</v>
      </c>
      <c r="G16" s="7">
        <f>ROUND(SUM('Central Supply'!K113:L113),0)</f>
        <v>0</v>
      </c>
      <c r="H16" s="7">
        <f>ROUND(+'Central Supply'!V113,0)</f>
        <v>2664</v>
      </c>
      <c r="I16" s="8">
        <f t="shared" si="1"/>
      </c>
      <c r="J16" s="8"/>
      <c r="K16" s="9">
        <f t="shared" si="2"/>
      </c>
    </row>
    <row r="17" spans="2:11" ht="12">
      <c r="B17">
        <f>+'Central Supply'!A12</f>
        <v>22</v>
      </c>
      <c r="C17" t="str">
        <f>+'Central Supply'!B12</f>
        <v>LOURDES MEDICAL CENTER</v>
      </c>
      <c r="D17" s="7">
        <f>ROUND(SUM('Central Supply'!K12:L12),0)</f>
        <v>2351</v>
      </c>
      <c r="E17" s="7">
        <f>ROUND(+'Central Supply'!V12,0)</f>
        <v>4975</v>
      </c>
      <c r="F17" s="8">
        <f t="shared" si="0"/>
        <v>0.47</v>
      </c>
      <c r="G17" s="7">
        <f>ROUND(SUM('Central Supply'!K114:L114),0)</f>
        <v>0</v>
      </c>
      <c r="H17" s="7">
        <f>ROUND(+'Central Supply'!V114,0)</f>
        <v>4807</v>
      </c>
      <c r="I17" s="8">
        <f t="shared" si="1"/>
      </c>
      <c r="J17" s="8"/>
      <c r="K17" s="9">
        <f t="shared" si="2"/>
      </c>
    </row>
    <row r="18" spans="2:11" ht="12">
      <c r="B18">
        <f>+'Central Supply'!A13</f>
        <v>23</v>
      </c>
      <c r="C18" t="str">
        <f>+'Central Supply'!B13</f>
        <v>OKANOGAN-DOUGLAS DISTRICT HOSPITAL</v>
      </c>
      <c r="D18" s="7">
        <f>ROUND(SUM('Central Supply'!K13:L13),0)</f>
        <v>0</v>
      </c>
      <c r="E18" s="7">
        <f>ROUND(+'Central Supply'!V13,0)</f>
        <v>1506</v>
      </c>
      <c r="F18" s="8">
        <f t="shared" si="0"/>
      </c>
      <c r="G18" s="7">
        <f>ROUND(SUM('Central Supply'!K115:L115),0)</f>
        <v>0</v>
      </c>
      <c r="H18" s="7">
        <f>ROUND(+'Central Supply'!V115,0)</f>
        <v>1454</v>
      </c>
      <c r="I18" s="8">
        <f t="shared" si="1"/>
      </c>
      <c r="J18" s="8"/>
      <c r="K18" s="9">
        <f t="shared" si="2"/>
      </c>
    </row>
    <row r="19" spans="2:11" ht="12">
      <c r="B19">
        <f>+'Central Supply'!A14</f>
        <v>26</v>
      </c>
      <c r="C19" t="str">
        <f>+'Central Supply'!B14</f>
        <v>PEACEHEALTH SAINT JOHN MEDICAL CENTER</v>
      </c>
      <c r="D19" s="7">
        <f>ROUND(SUM('Central Supply'!K14:L14),0)</f>
        <v>59246</v>
      </c>
      <c r="E19" s="7">
        <f>ROUND(+'Central Supply'!V14,0)</f>
        <v>23290</v>
      </c>
      <c r="F19" s="8">
        <f t="shared" si="0"/>
        <v>2.54</v>
      </c>
      <c r="G19" s="7">
        <f>ROUND(SUM('Central Supply'!K116:L116),0)</f>
        <v>29697</v>
      </c>
      <c r="H19" s="7">
        <f>ROUND(+'Central Supply'!V116,0)</f>
        <v>24570</v>
      </c>
      <c r="I19" s="8">
        <f t="shared" si="1"/>
        <v>1.21</v>
      </c>
      <c r="J19" s="8"/>
      <c r="K19" s="9">
        <f t="shared" si="2"/>
        <v>-0.5236</v>
      </c>
    </row>
    <row r="20" spans="2:11" ht="12">
      <c r="B20">
        <f>+'Central Supply'!A15</f>
        <v>29</v>
      </c>
      <c r="C20" t="str">
        <f>+'Central Supply'!B15</f>
        <v>HARBORVIEW MEDICAL CENTER</v>
      </c>
      <c r="D20" s="7">
        <f>ROUND(SUM('Central Supply'!K15:L15),0)</f>
        <v>79886</v>
      </c>
      <c r="E20" s="7">
        <f>ROUND(+'Central Supply'!V15,0)</f>
        <v>43532</v>
      </c>
      <c r="F20" s="8">
        <f t="shared" si="0"/>
        <v>1.84</v>
      </c>
      <c r="G20" s="7">
        <f>ROUND(SUM('Central Supply'!K117:L117),0)</f>
        <v>106091</v>
      </c>
      <c r="H20" s="7">
        <f>ROUND(+'Central Supply'!V117,0)</f>
        <v>43020</v>
      </c>
      <c r="I20" s="8">
        <f t="shared" si="1"/>
        <v>2.47</v>
      </c>
      <c r="J20" s="8"/>
      <c r="K20" s="9">
        <f t="shared" si="2"/>
        <v>0.3424</v>
      </c>
    </row>
    <row r="21" spans="2:11" ht="12">
      <c r="B21">
        <f>+'Central Supply'!A16</f>
        <v>32</v>
      </c>
      <c r="C21" t="str">
        <f>+'Central Supply'!B16</f>
        <v>SAINT JOSEPH MEDICAL CENTER</v>
      </c>
      <c r="D21" s="7">
        <f>ROUND(SUM('Central Supply'!K16:L16),0)</f>
        <v>148833</v>
      </c>
      <c r="E21" s="7">
        <f>ROUND(+'Central Supply'!V16,0)</f>
        <v>46717</v>
      </c>
      <c r="F21" s="8">
        <f t="shared" si="0"/>
        <v>3.19</v>
      </c>
      <c r="G21" s="7">
        <f>ROUND(SUM('Central Supply'!K118:L118),0)</f>
        <v>282312</v>
      </c>
      <c r="H21" s="7">
        <f>ROUND(+'Central Supply'!V118,0)</f>
        <v>43072</v>
      </c>
      <c r="I21" s="8">
        <f t="shared" si="1"/>
        <v>6.55</v>
      </c>
      <c r="J21" s="8"/>
      <c r="K21" s="9">
        <f t="shared" si="2"/>
        <v>1.0533</v>
      </c>
    </row>
    <row r="22" spans="2:11" ht="12">
      <c r="B22">
        <f>+'Central Supply'!A17</f>
        <v>35</v>
      </c>
      <c r="C22" t="str">
        <f>+'Central Supply'!B17</f>
        <v>ENUMCLAW REGIONAL HOSPITAL</v>
      </c>
      <c r="D22" s="7">
        <f>ROUND(SUM('Central Supply'!K17:L17),0)</f>
        <v>14351</v>
      </c>
      <c r="E22" s="7">
        <f>ROUND(+'Central Supply'!V17,0)</f>
        <v>3584</v>
      </c>
      <c r="F22" s="8">
        <f t="shared" si="0"/>
        <v>4</v>
      </c>
      <c r="G22" s="7">
        <f>ROUND(SUM('Central Supply'!K119:L119),0)</f>
        <v>18074</v>
      </c>
      <c r="H22" s="7">
        <f>ROUND(+'Central Supply'!V119,0)</f>
        <v>3826</v>
      </c>
      <c r="I22" s="8">
        <f t="shared" si="1"/>
        <v>4.72</v>
      </c>
      <c r="J22" s="8"/>
      <c r="K22" s="9">
        <f t="shared" si="2"/>
        <v>0.18</v>
      </c>
    </row>
    <row r="23" spans="2:11" ht="12">
      <c r="B23">
        <f>+'Central Supply'!A18</f>
        <v>37</v>
      </c>
      <c r="C23" t="str">
        <f>+'Central Supply'!B18</f>
        <v>DEACONESS MEDICAL CENTER</v>
      </c>
      <c r="D23" s="7">
        <f>ROUND(SUM('Central Supply'!K18:L18),0)</f>
        <v>42702</v>
      </c>
      <c r="E23" s="7">
        <f>ROUND(+'Central Supply'!V18,0)</f>
        <v>18891</v>
      </c>
      <c r="F23" s="8">
        <f t="shared" si="0"/>
        <v>2.26</v>
      </c>
      <c r="G23" s="7">
        <f>ROUND(SUM('Central Supply'!K120:L120),0)</f>
        <v>4824</v>
      </c>
      <c r="H23" s="7">
        <f>ROUND(+'Central Supply'!V120,0)</f>
        <v>24058</v>
      </c>
      <c r="I23" s="8">
        <f t="shared" si="1"/>
        <v>0.2</v>
      </c>
      <c r="J23" s="8"/>
      <c r="K23" s="9">
        <f t="shared" si="2"/>
        <v>-0.9115</v>
      </c>
    </row>
    <row r="24" spans="2:11" ht="12">
      <c r="B24">
        <f>+'Central Supply'!A19</f>
        <v>38</v>
      </c>
      <c r="C24" t="str">
        <f>+'Central Supply'!B19</f>
        <v>OLYMPIC MEDICAL CENTER</v>
      </c>
      <c r="D24" s="7">
        <f>ROUND(SUM('Central Supply'!K19:L19),0)</f>
        <v>695</v>
      </c>
      <c r="E24" s="7">
        <f>ROUND(+'Central Supply'!V19,0)</f>
        <v>13147</v>
      </c>
      <c r="F24" s="8">
        <f t="shared" si="0"/>
        <v>0.05</v>
      </c>
      <c r="G24" s="7">
        <f>ROUND(SUM('Central Supply'!K121:L121),0)</f>
        <v>4359</v>
      </c>
      <c r="H24" s="7">
        <f>ROUND(+'Central Supply'!V121,0)</f>
        <v>13521</v>
      </c>
      <c r="I24" s="8">
        <f t="shared" si="1"/>
        <v>0.32</v>
      </c>
      <c r="J24" s="8"/>
      <c r="K24" s="9">
        <f t="shared" si="2"/>
        <v>5.4</v>
      </c>
    </row>
    <row r="25" spans="2:11" ht="12">
      <c r="B25">
        <f>+'Central Supply'!A20</f>
        <v>39</v>
      </c>
      <c r="C25" t="str">
        <f>+'Central Supply'!B20</f>
        <v>KENNEWICK GENERAL HOSPITAL</v>
      </c>
      <c r="D25" s="7">
        <f>ROUND(SUM('Central Supply'!K20:L20),0)</f>
        <v>19347</v>
      </c>
      <c r="E25" s="7">
        <f>ROUND(+'Central Supply'!V20,0)</f>
        <v>11240</v>
      </c>
      <c r="F25" s="8">
        <f t="shared" si="0"/>
        <v>1.72</v>
      </c>
      <c r="G25" s="7">
        <f>ROUND(SUM('Central Supply'!K122:L122),0)</f>
        <v>14048</v>
      </c>
      <c r="H25" s="7">
        <f>ROUND(+'Central Supply'!V122,0)</f>
        <v>11618</v>
      </c>
      <c r="I25" s="8">
        <f t="shared" si="1"/>
        <v>1.21</v>
      </c>
      <c r="J25" s="8"/>
      <c r="K25" s="9">
        <f t="shared" si="2"/>
        <v>-0.2965</v>
      </c>
    </row>
    <row r="26" spans="2:11" ht="12">
      <c r="B26">
        <f>+'Central Supply'!A21</f>
        <v>43</v>
      </c>
      <c r="C26" t="str">
        <f>+'Central Supply'!B21</f>
        <v>WALLA WALLA GENERAL HOSPITAL</v>
      </c>
      <c r="D26" s="7">
        <f>ROUND(SUM('Central Supply'!K21:L21),0)</f>
        <v>9196</v>
      </c>
      <c r="E26" s="7">
        <f>ROUND(+'Central Supply'!V21,0)</f>
        <v>3984</v>
      </c>
      <c r="F26" s="8">
        <f t="shared" si="0"/>
        <v>2.31</v>
      </c>
      <c r="G26" s="7">
        <f>ROUND(SUM('Central Supply'!K123:L123),0)</f>
        <v>5750</v>
      </c>
      <c r="H26" s="7">
        <f>ROUND(+'Central Supply'!V123,0)</f>
        <v>4221</v>
      </c>
      <c r="I26" s="8">
        <f t="shared" si="1"/>
        <v>1.36</v>
      </c>
      <c r="J26" s="8"/>
      <c r="K26" s="9">
        <f t="shared" si="2"/>
        <v>-0.4113</v>
      </c>
    </row>
    <row r="27" spans="2:11" ht="12">
      <c r="B27">
        <f>+'Central Supply'!A22</f>
        <v>45</v>
      </c>
      <c r="C27" t="str">
        <f>+'Central Supply'!B22</f>
        <v>COLUMBIA BASIN HOSPITAL</v>
      </c>
      <c r="D27" s="7">
        <f>ROUND(SUM('Central Supply'!K22:L22),0)</f>
        <v>859</v>
      </c>
      <c r="E27" s="7">
        <f>ROUND(+'Central Supply'!V22,0)</f>
        <v>1214</v>
      </c>
      <c r="F27" s="8">
        <f t="shared" si="0"/>
        <v>0.71</v>
      </c>
      <c r="G27" s="7">
        <f>ROUND(SUM('Central Supply'!K124:L124),0)</f>
        <v>406</v>
      </c>
      <c r="H27" s="7">
        <f>ROUND(+'Central Supply'!V124,0)</f>
        <v>1212</v>
      </c>
      <c r="I27" s="8">
        <f t="shared" si="1"/>
        <v>0.33</v>
      </c>
      <c r="J27" s="8"/>
      <c r="K27" s="9">
        <f t="shared" si="2"/>
        <v>-0.5352</v>
      </c>
    </row>
    <row r="28" spans="2:11" ht="12">
      <c r="B28">
        <f>+'Central Supply'!A23</f>
        <v>46</v>
      </c>
      <c r="C28" t="str">
        <f>+'Central Supply'!B23</f>
        <v>PROSSER MEMORIAL HOSPITAL</v>
      </c>
      <c r="D28" s="7">
        <f>ROUND(SUM('Central Supply'!K23:L23),0)</f>
        <v>3532</v>
      </c>
      <c r="E28" s="7">
        <f>ROUND(+'Central Supply'!V23,0)</f>
        <v>2419</v>
      </c>
      <c r="F28" s="8">
        <f t="shared" si="0"/>
        <v>1.46</v>
      </c>
      <c r="G28" s="7">
        <f>ROUND(SUM('Central Supply'!K125:L125),0)</f>
        <v>1894</v>
      </c>
      <c r="H28" s="7">
        <f>ROUND(+'Central Supply'!V125,0)</f>
        <v>1940</v>
      </c>
      <c r="I28" s="8">
        <f t="shared" si="1"/>
        <v>0.98</v>
      </c>
      <c r="J28" s="8"/>
      <c r="K28" s="9">
        <f t="shared" si="2"/>
        <v>-0.3288</v>
      </c>
    </row>
    <row r="29" spans="2:11" ht="12">
      <c r="B29">
        <f>+'Central Supply'!A24</f>
        <v>50</v>
      </c>
      <c r="C29" t="str">
        <f>+'Central Supply'!B24</f>
        <v>PROVIDENCE SAINT MARY MEDICAL CENTER</v>
      </c>
      <c r="D29" s="7">
        <f>ROUND(SUM('Central Supply'!K24:L24),0)</f>
        <v>126237</v>
      </c>
      <c r="E29" s="7">
        <f>ROUND(+'Central Supply'!V24,0)</f>
        <v>13790</v>
      </c>
      <c r="F29" s="8">
        <f t="shared" si="0"/>
        <v>9.15</v>
      </c>
      <c r="G29" s="7">
        <f>ROUND(SUM('Central Supply'!K126:L126),0)</f>
        <v>156290</v>
      </c>
      <c r="H29" s="7">
        <f>ROUND(+'Central Supply'!V126,0)</f>
        <v>13198</v>
      </c>
      <c r="I29" s="8">
        <f t="shared" si="1"/>
        <v>11.84</v>
      </c>
      <c r="J29" s="8"/>
      <c r="K29" s="9">
        <f t="shared" si="2"/>
        <v>0.294</v>
      </c>
    </row>
    <row r="30" spans="2:11" ht="12">
      <c r="B30">
        <f>+'Central Supply'!A25</f>
        <v>54</v>
      </c>
      <c r="C30" t="str">
        <f>+'Central Supply'!B25</f>
        <v>FORKS COMMUNITY HOSPITAL</v>
      </c>
      <c r="D30" s="7">
        <f>ROUND(SUM('Central Supply'!K25:L25),0)</f>
        <v>3579</v>
      </c>
      <c r="E30" s="7">
        <f>ROUND(+'Central Supply'!V25,0)</f>
        <v>2002</v>
      </c>
      <c r="F30" s="8">
        <f t="shared" si="0"/>
        <v>1.79</v>
      </c>
      <c r="G30" s="7">
        <f>ROUND(SUM('Central Supply'!K127:L127),0)</f>
        <v>4958</v>
      </c>
      <c r="H30" s="7">
        <f>ROUND(+'Central Supply'!V127,0)</f>
        <v>1817</v>
      </c>
      <c r="I30" s="8">
        <f t="shared" si="1"/>
        <v>2.73</v>
      </c>
      <c r="J30" s="8"/>
      <c r="K30" s="9">
        <f t="shared" si="2"/>
        <v>0.5251</v>
      </c>
    </row>
    <row r="31" spans="2:11" ht="12">
      <c r="B31">
        <f>+'Central Supply'!A26</f>
        <v>56</v>
      </c>
      <c r="C31" t="str">
        <f>+'Central Supply'!B26</f>
        <v>WILLAPA HARBOR HOSPITAL</v>
      </c>
      <c r="D31" s="7">
        <f>ROUND(SUM('Central Supply'!K26:L26),0)</f>
        <v>377</v>
      </c>
      <c r="E31" s="7">
        <f>ROUND(+'Central Supply'!V26,0)</f>
        <v>1630</v>
      </c>
      <c r="F31" s="8">
        <f t="shared" si="0"/>
        <v>0.23</v>
      </c>
      <c r="G31" s="7">
        <f>ROUND(SUM('Central Supply'!K128:L128),0)</f>
        <v>377</v>
      </c>
      <c r="H31" s="7">
        <f>ROUND(+'Central Supply'!V128,0)</f>
        <v>1521</v>
      </c>
      <c r="I31" s="8">
        <f t="shared" si="1"/>
        <v>0.25</v>
      </c>
      <c r="J31" s="8"/>
      <c r="K31" s="9">
        <f t="shared" si="2"/>
        <v>0.087</v>
      </c>
    </row>
    <row r="32" spans="2:11" ht="12">
      <c r="B32">
        <f>+'Central Supply'!A27</f>
        <v>58</v>
      </c>
      <c r="C32" t="str">
        <f>+'Central Supply'!B27</f>
        <v>YAKIMA VALLEY MEMORIAL HOSPITAL</v>
      </c>
      <c r="D32" s="7">
        <f>ROUND(SUM('Central Supply'!K27:L27),0)</f>
        <v>47613</v>
      </c>
      <c r="E32" s="7">
        <f>ROUND(+'Central Supply'!V27,0)</f>
        <v>31658</v>
      </c>
      <c r="F32" s="8">
        <f t="shared" si="0"/>
        <v>1.5</v>
      </c>
      <c r="G32" s="7">
        <f>ROUND(SUM('Central Supply'!K129:L129),0)</f>
        <v>60795</v>
      </c>
      <c r="H32" s="7">
        <f>ROUND(+'Central Supply'!V129,0)</f>
        <v>33827</v>
      </c>
      <c r="I32" s="8">
        <f t="shared" si="1"/>
        <v>1.8</v>
      </c>
      <c r="J32" s="8"/>
      <c r="K32" s="9">
        <f t="shared" si="2"/>
        <v>0.2</v>
      </c>
    </row>
    <row r="33" spans="2:11" ht="12">
      <c r="B33">
        <f>+'Central Supply'!A28</f>
        <v>63</v>
      </c>
      <c r="C33" t="str">
        <f>+'Central Supply'!B28</f>
        <v>GRAYS HARBOR COMMUNITY HOSPITAL</v>
      </c>
      <c r="D33" s="7">
        <f>ROUND(SUM('Central Supply'!K28:L28),0)</f>
        <v>53234</v>
      </c>
      <c r="E33" s="7">
        <f>ROUND(+'Central Supply'!V28,0)</f>
        <v>11731</v>
      </c>
      <c r="F33" s="8">
        <f t="shared" si="0"/>
        <v>4.54</v>
      </c>
      <c r="G33" s="7">
        <f>ROUND(SUM('Central Supply'!K130:L130),0)</f>
        <v>45661</v>
      </c>
      <c r="H33" s="7">
        <f>ROUND(+'Central Supply'!V130,0)</f>
        <v>12132</v>
      </c>
      <c r="I33" s="8">
        <f t="shared" si="1"/>
        <v>3.76</v>
      </c>
      <c r="J33" s="8"/>
      <c r="K33" s="9">
        <f t="shared" si="2"/>
        <v>-0.1718</v>
      </c>
    </row>
    <row r="34" spans="2:11" ht="12">
      <c r="B34">
        <f>+'Central Supply'!A29</f>
        <v>78</v>
      </c>
      <c r="C34" t="str">
        <f>+'Central Supply'!B29</f>
        <v>SAMARITAN HOSPITAL</v>
      </c>
      <c r="D34" s="7">
        <f>ROUND(SUM('Central Supply'!K29:L29),0)</f>
        <v>27637</v>
      </c>
      <c r="E34" s="7">
        <f>ROUND(+'Central Supply'!V29,0)</f>
        <v>6208</v>
      </c>
      <c r="F34" s="8">
        <f t="shared" si="0"/>
        <v>4.45</v>
      </c>
      <c r="G34" s="7">
        <f>ROUND(SUM('Central Supply'!K131:L131),0)</f>
        <v>9242</v>
      </c>
      <c r="H34" s="7">
        <f>ROUND(+'Central Supply'!V131,0)</f>
        <v>6490</v>
      </c>
      <c r="I34" s="8">
        <f t="shared" si="1"/>
        <v>1.42</v>
      </c>
      <c r="J34" s="8"/>
      <c r="K34" s="9">
        <f t="shared" si="2"/>
        <v>-0.6809</v>
      </c>
    </row>
    <row r="35" spans="2:11" ht="12">
      <c r="B35">
        <f>+'Central Supply'!A30</f>
        <v>79</v>
      </c>
      <c r="C35" t="str">
        <f>+'Central Supply'!B30</f>
        <v>OCEAN BEACH HOSPITAL</v>
      </c>
      <c r="D35" s="7">
        <f>ROUND(SUM('Central Supply'!K30:L30),0)</f>
        <v>0</v>
      </c>
      <c r="E35" s="7">
        <f>ROUND(+'Central Supply'!V30,0)</f>
        <v>1836</v>
      </c>
      <c r="F35" s="8">
        <f t="shared" si="0"/>
      </c>
      <c r="G35" s="7">
        <f>ROUND(SUM('Central Supply'!K132:L132),0)</f>
        <v>9</v>
      </c>
      <c r="H35" s="7">
        <f>ROUND(+'Central Supply'!V132,0)</f>
        <v>1549</v>
      </c>
      <c r="I35" s="8">
        <f t="shared" si="1"/>
        <v>0.01</v>
      </c>
      <c r="J35" s="8"/>
      <c r="K35" s="9">
        <f t="shared" si="2"/>
      </c>
    </row>
    <row r="36" spans="2:11" ht="12">
      <c r="B36">
        <f>+'Central Supply'!A31</f>
        <v>80</v>
      </c>
      <c r="C36" t="str">
        <f>+'Central Supply'!B31</f>
        <v>ODESSA MEMORIAL HOSPITAL</v>
      </c>
      <c r="D36" s="7">
        <f>ROUND(SUM('Central Supply'!K31:L31),0)</f>
        <v>0</v>
      </c>
      <c r="E36" s="7">
        <f>ROUND(+'Central Supply'!V31,0)</f>
        <v>252</v>
      </c>
      <c r="F36" s="8">
        <f t="shared" si="0"/>
      </c>
      <c r="G36" s="7">
        <f>ROUND(SUM('Central Supply'!K133:L133),0)</f>
        <v>0</v>
      </c>
      <c r="H36" s="7">
        <f>ROUND(+'Central Supply'!V133,0)</f>
        <v>237</v>
      </c>
      <c r="I36" s="8">
        <f t="shared" si="1"/>
      </c>
      <c r="J36" s="8"/>
      <c r="K36" s="9">
        <f t="shared" si="2"/>
      </c>
    </row>
    <row r="37" spans="2:11" ht="12">
      <c r="B37">
        <f>+'Central Supply'!A32</f>
        <v>81</v>
      </c>
      <c r="C37" t="str">
        <f>+'Central Supply'!B32</f>
        <v>GOOD SAMARITAN HOSPITAL</v>
      </c>
      <c r="D37" s="7">
        <f>ROUND(SUM('Central Supply'!K32:L32),0)</f>
        <v>96416</v>
      </c>
      <c r="E37" s="7">
        <f>ROUND(+'Central Supply'!V32,0)</f>
        <v>22063</v>
      </c>
      <c r="F37" s="8">
        <f t="shared" si="0"/>
        <v>4.37</v>
      </c>
      <c r="G37" s="7">
        <f>ROUND(SUM('Central Supply'!K134:L134),0)</f>
        <v>31028</v>
      </c>
      <c r="H37" s="7">
        <f>ROUND(+'Central Supply'!V134,0)</f>
        <v>21554</v>
      </c>
      <c r="I37" s="8">
        <f t="shared" si="1"/>
        <v>1.44</v>
      </c>
      <c r="J37" s="8"/>
      <c r="K37" s="9">
        <f t="shared" si="2"/>
        <v>-0.6705</v>
      </c>
    </row>
    <row r="38" spans="2:11" ht="12">
      <c r="B38">
        <f>+'Central Supply'!A33</f>
        <v>82</v>
      </c>
      <c r="C38" t="str">
        <f>+'Central Supply'!B33</f>
        <v>GARFIELD COUNTY MEMORIAL HOSPITAL</v>
      </c>
      <c r="D38" s="7">
        <f>ROUND(SUM('Central Supply'!K33:L33),0)</f>
        <v>0</v>
      </c>
      <c r="E38" s="7">
        <f>ROUND(+'Central Supply'!V33,0)</f>
        <v>224</v>
      </c>
      <c r="F38" s="8">
        <f t="shared" si="0"/>
      </c>
      <c r="G38" s="7">
        <f>ROUND(SUM('Central Supply'!K135:L135),0)</f>
        <v>0</v>
      </c>
      <c r="H38" s="7">
        <f>ROUND(+'Central Supply'!V135,0)</f>
        <v>509</v>
      </c>
      <c r="I38" s="8">
        <f t="shared" si="1"/>
      </c>
      <c r="J38" s="8"/>
      <c r="K38" s="9">
        <f t="shared" si="2"/>
      </c>
    </row>
    <row r="39" spans="2:11" ht="12">
      <c r="B39">
        <f>+'Central Supply'!A34</f>
        <v>84</v>
      </c>
      <c r="C39" t="str">
        <f>+'Central Supply'!B34</f>
        <v>PROVIDENCE REGIONAL MEDICAL CENTER EVERETT</v>
      </c>
      <c r="D39" s="7">
        <f>ROUND(SUM('Central Supply'!K34:L34),0)</f>
        <v>313714</v>
      </c>
      <c r="E39" s="7">
        <f>ROUND(+'Central Supply'!V34,0)</f>
        <v>47661</v>
      </c>
      <c r="F39" s="8">
        <f t="shared" si="0"/>
        <v>6.58</v>
      </c>
      <c r="G39" s="7">
        <f>ROUND(SUM('Central Supply'!K136:L136),0)</f>
        <v>265317</v>
      </c>
      <c r="H39" s="7">
        <f>ROUND(+'Central Supply'!V136,0)</f>
        <v>52314</v>
      </c>
      <c r="I39" s="8">
        <f t="shared" si="1"/>
        <v>5.07</v>
      </c>
      <c r="J39" s="8"/>
      <c r="K39" s="9">
        <f t="shared" si="2"/>
        <v>-0.2295</v>
      </c>
    </row>
    <row r="40" spans="2:11" ht="12">
      <c r="B40">
        <f>+'Central Supply'!A35</f>
        <v>85</v>
      </c>
      <c r="C40" t="str">
        <f>+'Central Supply'!B35</f>
        <v>JEFFERSON HEALTHCARE HOSPITAL</v>
      </c>
      <c r="D40" s="7">
        <f>ROUND(SUM('Central Supply'!K35:L35),0)</f>
        <v>15589</v>
      </c>
      <c r="E40" s="7">
        <f>ROUND(+'Central Supply'!V35,0)</f>
        <v>4378</v>
      </c>
      <c r="F40" s="8">
        <f t="shared" si="0"/>
        <v>3.56</v>
      </c>
      <c r="G40" s="7">
        <f>ROUND(SUM('Central Supply'!K137:L137),0)</f>
        <v>16563</v>
      </c>
      <c r="H40" s="7">
        <f>ROUND(+'Central Supply'!V137,0)</f>
        <v>4690</v>
      </c>
      <c r="I40" s="8">
        <f t="shared" si="1"/>
        <v>3.53</v>
      </c>
      <c r="J40" s="8"/>
      <c r="K40" s="9">
        <f t="shared" si="2"/>
        <v>-0.0084</v>
      </c>
    </row>
    <row r="41" spans="2:11" ht="12">
      <c r="B41">
        <f>+'Central Supply'!A36</f>
        <v>96</v>
      </c>
      <c r="C41" t="str">
        <f>+'Central Supply'!B36</f>
        <v>SKYLINE HOSPITAL</v>
      </c>
      <c r="D41" s="7">
        <f>ROUND(SUM('Central Supply'!K36:L36),0)</f>
        <v>0</v>
      </c>
      <c r="E41" s="7">
        <f>ROUND(+'Central Supply'!V36,0)</f>
        <v>1264</v>
      </c>
      <c r="F41" s="8">
        <f t="shared" si="0"/>
      </c>
      <c r="G41" s="7">
        <f>ROUND(SUM('Central Supply'!K138:L138),0)</f>
        <v>0</v>
      </c>
      <c r="H41" s="7">
        <f>ROUND(+'Central Supply'!V138,0)</f>
        <v>1369</v>
      </c>
      <c r="I41" s="8">
        <f t="shared" si="1"/>
      </c>
      <c r="J41" s="8"/>
      <c r="K41" s="9">
        <f t="shared" si="2"/>
      </c>
    </row>
    <row r="42" spans="2:11" ht="12">
      <c r="B42">
        <f>+'Central Supply'!A37</f>
        <v>102</v>
      </c>
      <c r="C42" t="str">
        <f>+'Central Supply'!B37</f>
        <v>YAKIMA REGIONAL MEDICAL AND CARDIAC CENTER</v>
      </c>
      <c r="D42" s="7">
        <f>ROUND(SUM('Central Supply'!K37:L37),0)</f>
        <v>136</v>
      </c>
      <c r="E42" s="7">
        <f>ROUND(+'Central Supply'!V37,0)</f>
        <v>13168</v>
      </c>
      <c r="F42" s="8">
        <f t="shared" si="0"/>
        <v>0.01</v>
      </c>
      <c r="G42" s="7">
        <f>ROUND(SUM('Central Supply'!K139:L139),0)</f>
        <v>820</v>
      </c>
      <c r="H42" s="7">
        <f>ROUND(+'Central Supply'!V139,0)</f>
        <v>12871</v>
      </c>
      <c r="I42" s="8">
        <f t="shared" si="1"/>
        <v>0.06</v>
      </c>
      <c r="J42" s="8"/>
      <c r="K42" s="9">
        <f t="shared" si="2"/>
        <v>5</v>
      </c>
    </row>
    <row r="43" spans="2:11" ht="12">
      <c r="B43">
        <f>+'Central Supply'!A38</f>
        <v>104</v>
      </c>
      <c r="C43" t="str">
        <f>+'Central Supply'!B38</f>
        <v>VALLEY GENERAL HOSPITAL</v>
      </c>
      <c r="D43" s="7">
        <f>ROUND(SUM('Central Supply'!K38:L38),0)</f>
        <v>11832</v>
      </c>
      <c r="E43" s="7">
        <f>ROUND(+'Central Supply'!V38,0)</f>
        <v>5790</v>
      </c>
      <c r="F43" s="8">
        <f t="shared" si="0"/>
        <v>2.04</v>
      </c>
      <c r="G43" s="7">
        <f>ROUND(SUM('Central Supply'!K140:L140),0)</f>
        <v>13541</v>
      </c>
      <c r="H43" s="7">
        <f>ROUND(+'Central Supply'!V140,0)</f>
        <v>5972</v>
      </c>
      <c r="I43" s="8">
        <f t="shared" si="1"/>
        <v>2.27</v>
      </c>
      <c r="J43" s="8"/>
      <c r="K43" s="9">
        <f t="shared" si="2"/>
        <v>0.1127</v>
      </c>
    </row>
    <row r="44" spans="2:11" ht="12">
      <c r="B44">
        <f>+'Central Supply'!A39</f>
        <v>106</v>
      </c>
      <c r="C44" t="str">
        <f>+'Central Supply'!B39</f>
        <v>CASCADE VALLEY HOSPITAL</v>
      </c>
      <c r="D44" s="7">
        <f>ROUND(SUM('Central Supply'!K39:L39),0)</f>
        <v>8425</v>
      </c>
      <c r="E44" s="7">
        <f>ROUND(+'Central Supply'!V39,0)</f>
        <v>4926</v>
      </c>
      <c r="F44" s="8">
        <f t="shared" si="0"/>
        <v>1.71</v>
      </c>
      <c r="G44" s="7">
        <f>ROUND(SUM('Central Supply'!K141:L141),0)</f>
        <v>11214</v>
      </c>
      <c r="H44" s="7">
        <f>ROUND(+'Central Supply'!V141,0)</f>
        <v>4607</v>
      </c>
      <c r="I44" s="8">
        <f t="shared" si="1"/>
        <v>2.43</v>
      </c>
      <c r="J44" s="8"/>
      <c r="K44" s="9">
        <f t="shared" si="2"/>
        <v>0.4211</v>
      </c>
    </row>
    <row r="45" spans="2:11" ht="12">
      <c r="B45">
        <f>+'Central Supply'!A40</f>
        <v>107</v>
      </c>
      <c r="C45" t="str">
        <f>+'Central Supply'!B40</f>
        <v>NORTH VALLEY HOSPITAL</v>
      </c>
      <c r="D45" s="7">
        <f>ROUND(SUM('Central Supply'!K40:L40),0)</f>
        <v>0</v>
      </c>
      <c r="E45" s="7">
        <f>ROUND(+'Central Supply'!V40,0)</f>
        <v>2275</v>
      </c>
      <c r="F45" s="8">
        <f t="shared" si="0"/>
      </c>
      <c r="G45" s="7">
        <f>ROUND(SUM('Central Supply'!K142:L142),0)</f>
        <v>894</v>
      </c>
      <c r="H45" s="7">
        <f>ROUND(+'Central Supply'!V142,0)</f>
        <v>2016</v>
      </c>
      <c r="I45" s="8">
        <f t="shared" si="1"/>
        <v>0.44</v>
      </c>
      <c r="J45" s="8"/>
      <c r="K45" s="9">
        <f t="shared" si="2"/>
      </c>
    </row>
    <row r="46" spans="2:11" ht="12">
      <c r="B46">
        <f>+'Central Supply'!A41</f>
        <v>108</v>
      </c>
      <c r="C46" t="str">
        <f>+'Central Supply'!B41</f>
        <v>TRI-STATE MEMORIAL HOSPITAL</v>
      </c>
      <c r="D46" s="7">
        <f>ROUND(SUM('Central Supply'!K41:L41),0)</f>
        <v>0</v>
      </c>
      <c r="E46" s="7">
        <f>ROUND(+'Central Supply'!V41,0)</f>
        <v>5384</v>
      </c>
      <c r="F46" s="8">
        <f t="shared" si="0"/>
      </c>
      <c r="G46" s="7">
        <f>ROUND(SUM('Central Supply'!K143:L143),0)</f>
        <v>0</v>
      </c>
      <c r="H46" s="7">
        <f>ROUND(+'Central Supply'!V143,0)</f>
        <v>0</v>
      </c>
      <c r="I46" s="8">
        <f t="shared" si="1"/>
      </c>
      <c r="J46" s="8"/>
      <c r="K46" s="9">
        <f t="shared" si="2"/>
      </c>
    </row>
    <row r="47" spans="2:11" ht="12">
      <c r="B47">
        <f>+'Central Supply'!A42</f>
        <v>111</v>
      </c>
      <c r="C47" t="str">
        <f>+'Central Supply'!B42</f>
        <v>EAST ADAMS RURAL HOSPITAL</v>
      </c>
      <c r="D47" s="7">
        <f>ROUND(SUM('Central Supply'!K42:L42),0)</f>
        <v>0</v>
      </c>
      <c r="E47" s="7">
        <f>ROUND(+'Central Supply'!V42,0)</f>
        <v>521</v>
      </c>
      <c r="F47" s="8">
        <f t="shared" si="0"/>
      </c>
      <c r="G47" s="7">
        <f>ROUND(SUM('Central Supply'!K144:L144),0)</f>
        <v>0</v>
      </c>
      <c r="H47" s="7">
        <f>ROUND(+'Central Supply'!V144,0)</f>
        <v>588</v>
      </c>
      <c r="I47" s="8">
        <f t="shared" si="1"/>
      </c>
      <c r="J47" s="8"/>
      <c r="K47" s="9">
        <f t="shared" si="2"/>
      </c>
    </row>
    <row r="48" spans="2:11" ht="12">
      <c r="B48">
        <f>+'Central Supply'!A43</f>
        <v>125</v>
      </c>
      <c r="C48" t="str">
        <f>+'Central Supply'!B43</f>
        <v>OTHELLO COMMUNITY HOSPITAL</v>
      </c>
      <c r="D48" s="7">
        <f>ROUND(SUM('Central Supply'!K43:L43),0)</f>
        <v>55</v>
      </c>
      <c r="E48" s="7">
        <f>ROUND(+'Central Supply'!V43,0)</f>
        <v>1899</v>
      </c>
      <c r="F48" s="8">
        <f t="shared" si="0"/>
        <v>0.03</v>
      </c>
      <c r="G48" s="7">
        <f>ROUND(SUM('Central Supply'!K145:L145),0)</f>
        <v>0</v>
      </c>
      <c r="H48" s="7">
        <f>ROUND(+'Central Supply'!V145,0)</f>
        <v>1895</v>
      </c>
      <c r="I48" s="8">
        <f t="shared" si="1"/>
      </c>
      <c r="J48" s="8"/>
      <c r="K48" s="9">
        <f t="shared" si="2"/>
      </c>
    </row>
    <row r="49" spans="2:11" ht="12">
      <c r="B49">
        <f>+'Central Supply'!A44</f>
        <v>126</v>
      </c>
      <c r="C49" t="str">
        <f>+'Central Supply'!B44</f>
        <v>HIGHLINE MEDICAL CENTER</v>
      </c>
      <c r="D49" s="7">
        <f>ROUND(SUM('Central Supply'!K44:L44),0)</f>
        <v>4790</v>
      </c>
      <c r="E49" s="7">
        <f>ROUND(+'Central Supply'!V44,0)</f>
        <v>20908</v>
      </c>
      <c r="F49" s="8">
        <f t="shared" si="0"/>
        <v>0.23</v>
      </c>
      <c r="G49" s="7">
        <f>ROUND(SUM('Central Supply'!K146:L146),0)</f>
        <v>7628</v>
      </c>
      <c r="H49" s="7">
        <f>ROUND(+'Central Supply'!V146,0)</f>
        <v>21534</v>
      </c>
      <c r="I49" s="8">
        <f t="shared" si="1"/>
        <v>0.35</v>
      </c>
      <c r="J49" s="8"/>
      <c r="K49" s="9">
        <f t="shared" si="2"/>
        <v>0.5217</v>
      </c>
    </row>
    <row r="50" spans="2:11" ht="12">
      <c r="B50">
        <f>+'Central Supply'!A45</f>
        <v>128</v>
      </c>
      <c r="C50" t="str">
        <f>+'Central Supply'!B45</f>
        <v>UNIVERSITY OF WASHINGTON MEDICAL CENTER</v>
      </c>
      <c r="D50" s="7">
        <f>ROUND(SUM('Central Supply'!K45:L45),0)</f>
        <v>395484</v>
      </c>
      <c r="E50" s="7">
        <f>ROUND(+'Central Supply'!V45,0)</f>
        <v>48016</v>
      </c>
      <c r="F50" s="8">
        <f t="shared" si="0"/>
        <v>8.24</v>
      </c>
      <c r="G50" s="7">
        <f>ROUND(SUM('Central Supply'!K147:L147),0)</f>
        <v>704621</v>
      </c>
      <c r="H50" s="7">
        <f>ROUND(+'Central Supply'!V147,0)</f>
        <v>48950</v>
      </c>
      <c r="I50" s="8">
        <f t="shared" si="1"/>
        <v>14.39</v>
      </c>
      <c r="J50" s="8"/>
      <c r="K50" s="9">
        <f t="shared" si="2"/>
        <v>0.7464</v>
      </c>
    </row>
    <row r="51" spans="2:11" ht="12">
      <c r="B51">
        <f>+'Central Supply'!A46</f>
        <v>129</v>
      </c>
      <c r="C51" t="str">
        <f>+'Central Supply'!B46</f>
        <v>QUINCY VALLEY MEDICAL CENTER</v>
      </c>
      <c r="D51" s="7">
        <f>ROUND(SUM('Central Supply'!K46:L46),0)</f>
        <v>5837</v>
      </c>
      <c r="E51" s="7">
        <f>ROUND(+'Central Supply'!V46,0)</f>
        <v>501</v>
      </c>
      <c r="F51" s="8">
        <f t="shared" si="0"/>
        <v>11.65</v>
      </c>
      <c r="G51" s="7">
        <f>ROUND(SUM('Central Supply'!K148:L148),0)</f>
        <v>6321</v>
      </c>
      <c r="H51" s="7">
        <f>ROUND(+'Central Supply'!V148,0)</f>
        <v>591</v>
      </c>
      <c r="I51" s="8">
        <f t="shared" si="1"/>
        <v>10.7</v>
      </c>
      <c r="J51" s="8"/>
      <c r="K51" s="9">
        <f t="shared" si="2"/>
        <v>-0.0815</v>
      </c>
    </row>
    <row r="52" spans="2:11" ht="12">
      <c r="B52">
        <f>+'Central Supply'!A47</f>
        <v>130</v>
      </c>
      <c r="C52" t="str">
        <f>+'Central Supply'!B47</f>
        <v>NORTHWEST HOSPITAL &amp; MEDICAL CENTER</v>
      </c>
      <c r="D52" s="7">
        <f>ROUND(SUM('Central Supply'!K47:L47),0)</f>
        <v>86557</v>
      </c>
      <c r="E52" s="7">
        <f>ROUND(+'Central Supply'!V47,0)</f>
        <v>23626</v>
      </c>
      <c r="F52" s="8">
        <f t="shared" si="0"/>
        <v>3.66</v>
      </c>
      <c r="G52" s="7">
        <f>ROUND(SUM('Central Supply'!K149:L149),0)</f>
        <v>94010</v>
      </c>
      <c r="H52" s="7">
        <f>ROUND(+'Central Supply'!V149,0)</f>
        <v>24107</v>
      </c>
      <c r="I52" s="8">
        <f t="shared" si="1"/>
        <v>3.9</v>
      </c>
      <c r="J52" s="8"/>
      <c r="K52" s="9">
        <f t="shared" si="2"/>
        <v>0.0656</v>
      </c>
    </row>
    <row r="53" spans="2:11" ht="12">
      <c r="B53">
        <f>+'Central Supply'!A48</f>
        <v>131</v>
      </c>
      <c r="C53" t="str">
        <f>+'Central Supply'!B48</f>
        <v>OVERLAKE HOSPITAL MEDICAL CENTER</v>
      </c>
      <c r="D53" s="7">
        <f>ROUND(SUM('Central Supply'!K48:L48),0)</f>
        <v>1320533</v>
      </c>
      <c r="E53" s="7">
        <f>ROUND(+'Central Supply'!V48,0)</f>
        <v>36964</v>
      </c>
      <c r="F53" s="8">
        <f t="shared" si="0"/>
        <v>35.72</v>
      </c>
      <c r="G53" s="7">
        <f>ROUND(SUM('Central Supply'!K150:L150),0)</f>
        <v>1491466</v>
      </c>
      <c r="H53" s="7">
        <f>ROUND(+'Central Supply'!V150,0)</f>
        <v>40193</v>
      </c>
      <c r="I53" s="8">
        <f t="shared" si="1"/>
        <v>37.11</v>
      </c>
      <c r="J53" s="8"/>
      <c r="K53" s="9">
        <f t="shared" si="2"/>
        <v>0.0389</v>
      </c>
    </row>
    <row r="54" spans="2:11" ht="12">
      <c r="B54">
        <f>+'Central Supply'!A49</f>
        <v>132</v>
      </c>
      <c r="C54" t="str">
        <f>+'Central Supply'!B49</f>
        <v>SAINT CLARE HOSPITAL</v>
      </c>
      <c r="D54" s="7">
        <f>ROUND(SUM('Central Supply'!K49:L49),0)</f>
        <v>21421</v>
      </c>
      <c r="E54" s="7">
        <f>ROUND(+'Central Supply'!V49,0)</f>
        <v>11965</v>
      </c>
      <c r="F54" s="8">
        <f t="shared" si="0"/>
        <v>1.79</v>
      </c>
      <c r="G54" s="7">
        <f>ROUND(SUM('Central Supply'!K151:L151),0)</f>
        <v>49231</v>
      </c>
      <c r="H54" s="7">
        <f>ROUND(+'Central Supply'!V151,0)</f>
        <v>12684</v>
      </c>
      <c r="I54" s="8">
        <f t="shared" si="1"/>
        <v>3.88</v>
      </c>
      <c r="J54" s="8"/>
      <c r="K54" s="9">
        <f t="shared" si="2"/>
        <v>1.1676</v>
      </c>
    </row>
    <row r="55" spans="2:11" ht="12">
      <c r="B55">
        <f>+'Central Supply'!A50</f>
        <v>134</v>
      </c>
      <c r="C55" t="str">
        <f>+'Central Supply'!B50</f>
        <v>ISLAND HOSPITAL</v>
      </c>
      <c r="D55" s="7">
        <f>ROUND(SUM('Central Supply'!K50:L50),0)</f>
        <v>8641</v>
      </c>
      <c r="E55" s="7">
        <f>ROUND(+'Central Supply'!V50,0)</f>
        <v>7752</v>
      </c>
      <c r="F55" s="8">
        <f t="shared" si="0"/>
        <v>1.11</v>
      </c>
      <c r="G55" s="7">
        <f>ROUND(SUM('Central Supply'!K152:L152),0)</f>
        <v>949</v>
      </c>
      <c r="H55" s="7">
        <f>ROUND(+'Central Supply'!V152,0)</f>
        <v>8079</v>
      </c>
      <c r="I55" s="8">
        <f t="shared" si="1"/>
        <v>0.12</v>
      </c>
      <c r="J55" s="8"/>
      <c r="K55" s="9">
        <f t="shared" si="2"/>
        <v>-0.8919</v>
      </c>
    </row>
    <row r="56" spans="2:11" ht="12">
      <c r="B56">
        <f>+'Central Supply'!A51</f>
        <v>137</v>
      </c>
      <c r="C56" t="str">
        <f>+'Central Supply'!B51</f>
        <v>LINCOLN HOSPITAL</v>
      </c>
      <c r="D56" s="7">
        <f>ROUND(SUM('Central Supply'!K51:L51),0)</f>
        <v>7165</v>
      </c>
      <c r="E56" s="7">
        <f>ROUND(+'Central Supply'!V51,0)</f>
        <v>289</v>
      </c>
      <c r="F56" s="8">
        <f t="shared" si="0"/>
        <v>24.79</v>
      </c>
      <c r="G56" s="7">
        <f>ROUND(SUM('Central Supply'!K153:L153),0)</f>
        <v>6907</v>
      </c>
      <c r="H56" s="7">
        <f>ROUND(+'Central Supply'!V153,0)</f>
        <v>1252</v>
      </c>
      <c r="I56" s="8">
        <f t="shared" si="1"/>
        <v>5.52</v>
      </c>
      <c r="J56" s="8"/>
      <c r="K56" s="9">
        <f t="shared" si="2"/>
        <v>-0.7773</v>
      </c>
    </row>
    <row r="57" spans="2:11" ht="12">
      <c r="B57">
        <f>+'Central Supply'!A52</f>
        <v>138</v>
      </c>
      <c r="C57" t="str">
        <f>+'Central Supply'!B52</f>
        <v>SWEDISH EDMONDS</v>
      </c>
      <c r="D57" s="7">
        <f>ROUND(SUM('Central Supply'!K52:L52),0)</f>
        <v>131195</v>
      </c>
      <c r="E57" s="7">
        <f>ROUND(+'Central Supply'!V52,0)</f>
        <v>15861</v>
      </c>
      <c r="F57" s="8">
        <f t="shared" si="0"/>
        <v>8.27</v>
      </c>
      <c r="G57" s="7">
        <f>ROUND(SUM('Central Supply'!K154:L154),0)</f>
        <v>126539</v>
      </c>
      <c r="H57" s="7">
        <f>ROUND(+'Central Supply'!V154,0)</f>
        <v>15975</v>
      </c>
      <c r="I57" s="8">
        <f t="shared" si="1"/>
        <v>7.92</v>
      </c>
      <c r="J57" s="8"/>
      <c r="K57" s="9">
        <f t="shared" si="2"/>
        <v>-0.0423</v>
      </c>
    </row>
    <row r="58" spans="2:11" ht="12">
      <c r="B58">
        <f>+'Central Supply'!A53</f>
        <v>139</v>
      </c>
      <c r="C58" t="str">
        <f>+'Central Supply'!B53</f>
        <v>PROVIDENCE HOLY FAMILY HOSPITAL</v>
      </c>
      <c r="D58" s="7">
        <f>ROUND(SUM('Central Supply'!K53:L53),0)</f>
        <v>34982</v>
      </c>
      <c r="E58" s="7">
        <f>ROUND(+'Central Supply'!V53,0)</f>
        <v>21255</v>
      </c>
      <c r="F58" s="8">
        <f t="shared" si="0"/>
        <v>1.65</v>
      </c>
      <c r="G58" s="7">
        <f>ROUND(SUM('Central Supply'!K155:L155),0)</f>
        <v>115149</v>
      </c>
      <c r="H58" s="7">
        <f>ROUND(+'Central Supply'!V155,0)</f>
        <v>22355</v>
      </c>
      <c r="I58" s="8">
        <f t="shared" si="1"/>
        <v>5.15</v>
      </c>
      <c r="J58" s="8"/>
      <c r="K58" s="9">
        <f t="shared" si="2"/>
        <v>2.1212</v>
      </c>
    </row>
    <row r="59" spans="2:11" ht="12">
      <c r="B59">
        <f>+'Central Supply'!A54</f>
        <v>140</v>
      </c>
      <c r="C59" t="str">
        <f>+'Central Supply'!B54</f>
        <v>KITTITAS VALLEY HOSPITAL</v>
      </c>
      <c r="D59" s="7">
        <f>ROUND(SUM('Central Supply'!K54:L54),0)</f>
        <v>12062</v>
      </c>
      <c r="E59" s="7">
        <f>ROUND(+'Central Supply'!V54,0)</f>
        <v>4055</v>
      </c>
      <c r="F59" s="8">
        <f t="shared" si="0"/>
        <v>2.97</v>
      </c>
      <c r="G59" s="7">
        <f>ROUND(SUM('Central Supply'!K156:L156),0)</f>
        <v>9171</v>
      </c>
      <c r="H59" s="7">
        <f>ROUND(+'Central Supply'!V156,0)</f>
        <v>4400</v>
      </c>
      <c r="I59" s="8">
        <f t="shared" si="1"/>
        <v>2.08</v>
      </c>
      <c r="J59" s="8"/>
      <c r="K59" s="9">
        <f t="shared" si="2"/>
        <v>-0.2997</v>
      </c>
    </row>
    <row r="60" spans="2:11" ht="12">
      <c r="B60">
        <f>+'Central Supply'!A55</f>
        <v>141</v>
      </c>
      <c r="C60" t="str">
        <f>+'Central Supply'!B55</f>
        <v>DAYTON GENERAL HOSPITAL</v>
      </c>
      <c r="D60" s="7">
        <f>ROUND(SUM('Central Supply'!K55:L55),0)</f>
        <v>0</v>
      </c>
      <c r="E60" s="7">
        <f>ROUND(+'Central Supply'!V55,0)</f>
        <v>494</v>
      </c>
      <c r="F60" s="8">
        <f t="shared" si="0"/>
      </c>
      <c r="G60" s="7">
        <f>ROUND(SUM('Central Supply'!K157:L157),0)</f>
        <v>0</v>
      </c>
      <c r="H60" s="7">
        <f>ROUND(+'Central Supply'!V157,0)</f>
        <v>0</v>
      </c>
      <c r="I60" s="8">
        <f t="shared" si="1"/>
      </c>
      <c r="J60" s="8"/>
      <c r="K60" s="9">
        <f t="shared" si="2"/>
      </c>
    </row>
    <row r="61" spans="2:11" ht="12">
      <c r="B61">
        <f>+'Central Supply'!A56</f>
        <v>142</v>
      </c>
      <c r="C61" t="str">
        <f>+'Central Supply'!B56</f>
        <v>HARRISON MEDICAL CENTER</v>
      </c>
      <c r="D61" s="7">
        <f>ROUND(SUM('Central Supply'!K56:L56),0)</f>
        <v>70095</v>
      </c>
      <c r="E61" s="7">
        <f>ROUND(+'Central Supply'!V56,0)</f>
        <v>28659</v>
      </c>
      <c r="F61" s="8">
        <f t="shared" si="0"/>
        <v>2.45</v>
      </c>
      <c r="G61" s="7">
        <f>ROUND(SUM('Central Supply'!K158:L158),0)</f>
        <v>77038</v>
      </c>
      <c r="H61" s="7">
        <f>ROUND(+'Central Supply'!V158,0)</f>
        <v>28694</v>
      </c>
      <c r="I61" s="8">
        <f t="shared" si="1"/>
        <v>2.68</v>
      </c>
      <c r="J61" s="8"/>
      <c r="K61" s="9">
        <f t="shared" si="2"/>
        <v>0.0939</v>
      </c>
    </row>
    <row r="62" spans="2:11" ht="12">
      <c r="B62">
        <f>+'Central Supply'!A57</f>
        <v>145</v>
      </c>
      <c r="C62" t="str">
        <f>+'Central Supply'!B57</f>
        <v>PEACEHEALTH SAINT JOSEPH HOSPITAL</v>
      </c>
      <c r="D62" s="7">
        <f>ROUND(SUM('Central Supply'!K57:L57),0)</f>
        <v>6366</v>
      </c>
      <c r="E62" s="7">
        <f>ROUND(+'Central Supply'!V57,0)</f>
        <v>30005</v>
      </c>
      <c r="F62" s="8">
        <f t="shared" si="0"/>
        <v>0.21</v>
      </c>
      <c r="G62" s="7">
        <f>ROUND(SUM('Central Supply'!K159:L159),0)</f>
        <v>2394</v>
      </c>
      <c r="H62" s="7">
        <f>ROUND(+'Central Supply'!V159,0)</f>
        <v>32043</v>
      </c>
      <c r="I62" s="8">
        <f t="shared" si="1"/>
        <v>0.07</v>
      </c>
      <c r="J62" s="8"/>
      <c r="K62" s="9">
        <f t="shared" si="2"/>
        <v>-0.6667</v>
      </c>
    </row>
    <row r="63" spans="2:11" ht="12">
      <c r="B63">
        <f>+'Central Supply'!A58</f>
        <v>147</v>
      </c>
      <c r="C63" t="str">
        <f>+'Central Supply'!B58</f>
        <v>MID VALLEY HOSPITAL</v>
      </c>
      <c r="D63" s="7">
        <f>ROUND(SUM('Central Supply'!K58:L58),0)</f>
        <v>0</v>
      </c>
      <c r="E63" s="7">
        <f>ROUND(+'Central Supply'!V58,0)</f>
        <v>3063</v>
      </c>
      <c r="F63" s="8">
        <f t="shared" si="0"/>
      </c>
      <c r="G63" s="7">
        <f>ROUND(SUM('Central Supply'!K160:L160),0)</f>
        <v>3246</v>
      </c>
      <c r="H63" s="7">
        <f>ROUND(+'Central Supply'!V160,0)</f>
        <v>3023</v>
      </c>
      <c r="I63" s="8">
        <f t="shared" si="1"/>
        <v>1.07</v>
      </c>
      <c r="J63" s="8"/>
      <c r="K63" s="9">
        <f t="shared" si="2"/>
      </c>
    </row>
    <row r="64" spans="2:11" ht="12">
      <c r="B64">
        <f>+'Central Supply'!A59</f>
        <v>148</v>
      </c>
      <c r="C64" t="str">
        <f>+'Central Supply'!B59</f>
        <v>KINDRED HOSPITAL - SEATTLE</v>
      </c>
      <c r="D64" s="7">
        <f>ROUND(SUM('Central Supply'!K59:L59),0)</f>
        <v>0</v>
      </c>
      <c r="E64" s="7">
        <f>ROUND(+'Central Supply'!V59,0)</f>
        <v>897</v>
      </c>
      <c r="F64" s="8">
        <f t="shared" si="0"/>
      </c>
      <c r="G64" s="7">
        <f>ROUND(SUM('Central Supply'!K161:L161),0)</f>
        <v>0</v>
      </c>
      <c r="H64" s="7">
        <f>ROUND(+'Central Supply'!V161,0)</f>
        <v>937</v>
      </c>
      <c r="I64" s="8">
        <f t="shared" si="1"/>
      </c>
      <c r="J64" s="8"/>
      <c r="K64" s="9">
        <f t="shared" si="2"/>
      </c>
    </row>
    <row r="65" spans="2:11" ht="12">
      <c r="B65">
        <f>+'Central Supply'!A60</f>
        <v>150</v>
      </c>
      <c r="C65" t="str">
        <f>+'Central Supply'!B60</f>
        <v>COULEE COMMUNITY HOSPITAL</v>
      </c>
      <c r="D65" s="7">
        <f>ROUND(SUM('Central Supply'!K60:L60),0)</f>
        <v>4095</v>
      </c>
      <c r="E65" s="7">
        <f>ROUND(+'Central Supply'!V60,0)</f>
        <v>1330</v>
      </c>
      <c r="F65" s="8">
        <f t="shared" si="0"/>
        <v>3.08</v>
      </c>
      <c r="G65" s="7">
        <f>ROUND(SUM('Central Supply'!K162:L162),0)</f>
        <v>4708</v>
      </c>
      <c r="H65" s="7">
        <f>ROUND(+'Central Supply'!V162,0)</f>
        <v>2219</v>
      </c>
      <c r="I65" s="8">
        <f t="shared" si="1"/>
        <v>2.12</v>
      </c>
      <c r="J65" s="8"/>
      <c r="K65" s="9">
        <f t="shared" si="2"/>
        <v>-0.3117</v>
      </c>
    </row>
    <row r="66" spans="2:11" ht="12">
      <c r="B66">
        <f>+'Central Supply'!A61</f>
        <v>152</v>
      </c>
      <c r="C66" t="str">
        <f>+'Central Supply'!B61</f>
        <v>MASON GENERAL HOSPITAL</v>
      </c>
      <c r="D66" s="7">
        <f>ROUND(SUM('Central Supply'!K61:L61),0)</f>
        <v>0</v>
      </c>
      <c r="E66" s="7">
        <f>ROUND(+'Central Supply'!V61,0)</f>
        <v>4449</v>
      </c>
      <c r="F66" s="8">
        <f t="shared" si="0"/>
      </c>
      <c r="G66" s="7">
        <f>ROUND(SUM('Central Supply'!K163:L163),0)</f>
        <v>0</v>
      </c>
      <c r="H66" s="7">
        <f>ROUND(+'Central Supply'!V163,0)</f>
        <v>4267</v>
      </c>
      <c r="I66" s="8">
        <f t="shared" si="1"/>
      </c>
      <c r="J66" s="8"/>
      <c r="K66" s="9">
        <f t="shared" si="2"/>
      </c>
    </row>
    <row r="67" spans="2:11" ht="12">
      <c r="B67">
        <f>+'Central Supply'!A62</f>
        <v>153</v>
      </c>
      <c r="C67" t="str">
        <f>+'Central Supply'!B62</f>
        <v>WHITMAN HOSPITAL AND MEDICAL CENTER</v>
      </c>
      <c r="D67" s="7">
        <f>ROUND(SUM('Central Supply'!K62:L62),0)</f>
        <v>0</v>
      </c>
      <c r="E67" s="7">
        <f>ROUND(+'Central Supply'!V62,0)</f>
        <v>1717</v>
      </c>
      <c r="F67" s="8">
        <f t="shared" si="0"/>
      </c>
      <c r="G67" s="7">
        <f>ROUND(SUM('Central Supply'!K164:L164),0)</f>
        <v>0</v>
      </c>
      <c r="H67" s="7">
        <f>ROUND(+'Central Supply'!V164,0)</f>
        <v>1813</v>
      </c>
      <c r="I67" s="8">
        <f t="shared" si="1"/>
      </c>
      <c r="J67" s="8"/>
      <c r="K67" s="9">
        <f t="shared" si="2"/>
      </c>
    </row>
    <row r="68" spans="2:11" ht="12">
      <c r="B68">
        <f>+'Central Supply'!A63</f>
        <v>155</v>
      </c>
      <c r="C68" t="str">
        <f>+'Central Supply'!B63</f>
        <v>VALLEY MEDICAL CENTER</v>
      </c>
      <c r="D68" s="7">
        <f>ROUND(SUM('Central Supply'!K63:L63),0)</f>
        <v>4499</v>
      </c>
      <c r="E68" s="7">
        <f>ROUND(+'Central Supply'!V63,0)</f>
        <v>34477</v>
      </c>
      <c r="F68" s="8">
        <f t="shared" si="0"/>
        <v>0.13</v>
      </c>
      <c r="G68" s="7">
        <f>ROUND(SUM('Central Supply'!K165:L165),0)</f>
        <v>28420</v>
      </c>
      <c r="H68" s="7">
        <f>ROUND(+'Central Supply'!V165,0)</f>
        <v>34729</v>
      </c>
      <c r="I68" s="8">
        <f t="shared" si="1"/>
        <v>0.82</v>
      </c>
      <c r="J68" s="8"/>
      <c r="K68" s="9">
        <f t="shared" si="2"/>
        <v>5.3077</v>
      </c>
    </row>
    <row r="69" spans="2:11" ht="12">
      <c r="B69">
        <f>+'Central Supply'!A64</f>
        <v>156</v>
      </c>
      <c r="C69" t="str">
        <f>+'Central Supply'!B64</f>
        <v>WHIDBEY GENERAL HOSPITAL</v>
      </c>
      <c r="D69" s="7">
        <f>ROUND(SUM('Central Supply'!K64:L64),0)</f>
        <v>28173</v>
      </c>
      <c r="E69" s="7">
        <f>ROUND(+'Central Supply'!V64,0)</f>
        <v>7230</v>
      </c>
      <c r="F69" s="8">
        <f t="shared" si="0"/>
        <v>3.9</v>
      </c>
      <c r="G69" s="7">
        <f>ROUND(SUM('Central Supply'!K166:L166),0)</f>
        <v>21115</v>
      </c>
      <c r="H69" s="7">
        <f>ROUND(+'Central Supply'!V166,0)</f>
        <v>6463</v>
      </c>
      <c r="I69" s="8">
        <f t="shared" si="1"/>
        <v>3.27</v>
      </c>
      <c r="J69" s="8"/>
      <c r="K69" s="9">
        <f t="shared" si="2"/>
        <v>-0.1615</v>
      </c>
    </row>
    <row r="70" spans="2:11" ht="12">
      <c r="B70">
        <f>+'Central Supply'!A65</f>
        <v>157</v>
      </c>
      <c r="C70" t="str">
        <f>+'Central Supply'!B65</f>
        <v>SAINT LUKES REHABILIATION INSTITUTE</v>
      </c>
      <c r="D70" s="7">
        <f>ROUND(SUM('Central Supply'!K65:L65),0)</f>
        <v>29271</v>
      </c>
      <c r="E70" s="7">
        <f>ROUND(+'Central Supply'!V65,0)</f>
        <v>2799</v>
      </c>
      <c r="F70" s="8">
        <f t="shared" si="0"/>
        <v>10.46</v>
      </c>
      <c r="G70" s="7">
        <f>ROUND(SUM('Central Supply'!K167:L167),0)</f>
        <v>22200</v>
      </c>
      <c r="H70" s="7">
        <f>ROUND(+'Central Supply'!V167,0)</f>
        <v>2947</v>
      </c>
      <c r="I70" s="8">
        <f t="shared" si="1"/>
        <v>7.53</v>
      </c>
      <c r="J70" s="8"/>
      <c r="K70" s="9">
        <f t="shared" si="2"/>
        <v>-0.2801</v>
      </c>
    </row>
    <row r="71" spans="2:11" ht="12">
      <c r="B71">
        <f>+'Central Supply'!A66</f>
        <v>158</v>
      </c>
      <c r="C71" t="str">
        <f>+'Central Supply'!B66</f>
        <v>CASCADE MEDICAL CENTER</v>
      </c>
      <c r="D71" s="7">
        <f>ROUND(SUM('Central Supply'!K66:L66),0)</f>
        <v>145</v>
      </c>
      <c r="E71" s="7">
        <f>ROUND(+'Central Supply'!V66,0)</f>
        <v>1358</v>
      </c>
      <c r="F71" s="8">
        <f t="shared" si="0"/>
        <v>0.11</v>
      </c>
      <c r="G71" s="7">
        <f>ROUND(SUM('Central Supply'!K168:L168),0)</f>
        <v>161</v>
      </c>
      <c r="H71" s="7">
        <f>ROUND(+'Central Supply'!V168,0)</f>
        <v>614</v>
      </c>
      <c r="I71" s="8">
        <f t="shared" si="1"/>
        <v>0.26</v>
      </c>
      <c r="J71" s="8"/>
      <c r="K71" s="9">
        <f t="shared" si="2"/>
        <v>1.3636</v>
      </c>
    </row>
    <row r="72" spans="2:11" ht="12">
      <c r="B72">
        <f>+'Central Supply'!A67</f>
        <v>159</v>
      </c>
      <c r="C72" t="str">
        <f>+'Central Supply'!B67</f>
        <v>PROVIDENCE SAINT PETER HOSPITAL</v>
      </c>
      <c r="D72" s="7">
        <f>ROUND(SUM('Central Supply'!K67:L67),0)</f>
        <v>51511</v>
      </c>
      <c r="E72" s="7">
        <f>ROUND(+'Central Supply'!V67,0)</f>
        <v>33572</v>
      </c>
      <c r="F72" s="8">
        <f t="shared" si="0"/>
        <v>1.53</v>
      </c>
      <c r="G72" s="7">
        <f>ROUND(SUM('Central Supply'!K169:L169),0)</f>
        <v>136968</v>
      </c>
      <c r="H72" s="7">
        <f>ROUND(+'Central Supply'!V169,0)</f>
        <v>34768</v>
      </c>
      <c r="I72" s="8">
        <f t="shared" si="1"/>
        <v>3.94</v>
      </c>
      <c r="J72" s="8"/>
      <c r="K72" s="9">
        <f t="shared" si="2"/>
        <v>1.5752</v>
      </c>
    </row>
    <row r="73" spans="2:11" ht="12">
      <c r="B73">
        <f>+'Central Supply'!A68</f>
        <v>161</v>
      </c>
      <c r="C73" t="str">
        <f>+'Central Supply'!B68</f>
        <v>KADLEC REGIONAL MEDICAL CENTER</v>
      </c>
      <c r="D73" s="7">
        <f>ROUND(SUM('Central Supply'!K68:L68),0)</f>
        <v>130253</v>
      </c>
      <c r="E73" s="7">
        <f>ROUND(+'Central Supply'!V68,0)</f>
        <v>27113</v>
      </c>
      <c r="F73" s="8">
        <f t="shared" si="0"/>
        <v>4.8</v>
      </c>
      <c r="G73" s="7">
        <f>ROUND(SUM('Central Supply'!K170:L170),0)</f>
        <v>130776</v>
      </c>
      <c r="H73" s="7">
        <f>ROUND(+'Central Supply'!V170,0)</f>
        <v>28692</v>
      </c>
      <c r="I73" s="8">
        <f t="shared" si="1"/>
        <v>4.56</v>
      </c>
      <c r="J73" s="8"/>
      <c r="K73" s="9">
        <f t="shared" si="2"/>
        <v>-0.05</v>
      </c>
    </row>
    <row r="74" spans="2:11" ht="12">
      <c r="B74">
        <f>+'Central Supply'!A69</f>
        <v>162</v>
      </c>
      <c r="C74" t="str">
        <f>+'Central Supply'!B69</f>
        <v>PROVIDENCE SACRED HEART MEDICAL CENTER</v>
      </c>
      <c r="D74" s="7">
        <f>ROUND(SUM('Central Supply'!K69:L69),0)</f>
        <v>232466</v>
      </c>
      <c r="E74" s="7">
        <f>ROUND(+'Central Supply'!V69,0)</f>
        <v>59724</v>
      </c>
      <c r="F74" s="8">
        <f t="shared" si="0"/>
        <v>3.89</v>
      </c>
      <c r="G74" s="7">
        <f>ROUND(SUM('Central Supply'!K171:L171),0)</f>
        <v>397702</v>
      </c>
      <c r="H74" s="7">
        <f>ROUND(+'Central Supply'!V171,0)</f>
        <v>64334</v>
      </c>
      <c r="I74" s="8">
        <f t="shared" si="1"/>
        <v>6.18</v>
      </c>
      <c r="J74" s="8"/>
      <c r="K74" s="9">
        <f t="shared" si="2"/>
        <v>0.5887</v>
      </c>
    </row>
    <row r="75" spans="2:11" ht="12">
      <c r="B75">
        <f>+'Central Supply'!A70</f>
        <v>164</v>
      </c>
      <c r="C75" t="str">
        <f>+'Central Supply'!B70</f>
        <v>EVERGREEN HOSPITAL MEDICAL CENTER</v>
      </c>
      <c r="D75" s="7">
        <f>ROUND(SUM('Central Supply'!K70:L70),0)</f>
        <v>238566</v>
      </c>
      <c r="E75" s="7">
        <f>ROUND(+'Central Supply'!V70,0)</f>
        <v>31048</v>
      </c>
      <c r="F75" s="8">
        <f aca="true" t="shared" si="3" ref="F75:F106">IF(D75=0,"",IF(E75=0,"",ROUND(D75/E75,2)))</f>
        <v>7.68</v>
      </c>
      <c r="G75" s="7">
        <f>ROUND(SUM('Central Supply'!K172:L172),0)</f>
        <v>172960</v>
      </c>
      <c r="H75" s="7">
        <f>ROUND(+'Central Supply'!V172,0)</f>
        <v>31549</v>
      </c>
      <c r="I75" s="8">
        <f aca="true" t="shared" si="4" ref="I75:I106">IF(G75=0,"",IF(H75=0,"",ROUND(G75/H75,2)))</f>
        <v>5.48</v>
      </c>
      <c r="J75" s="8"/>
      <c r="K75" s="9">
        <f aca="true" t="shared" si="5" ref="K75:K106">IF(D75=0,"",IF(E75=0,"",IF(G75=0,"",IF(H75=0,"",ROUND(I75/F75-1,4)))))</f>
        <v>-0.2865</v>
      </c>
    </row>
    <row r="76" spans="2:11" ht="12">
      <c r="B76">
        <f>+'Central Supply'!A71</f>
        <v>165</v>
      </c>
      <c r="C76" t="str">
        <f>+'Central Supply'!B71</f>
        <v>LAKE CHELAN COMMUNITY HOSPITAL</v>
      </c>
      <c r="D76" s="7">
        <f>ROUND(SUM('Central Supply'!K71:L71),0)</f>
        <v>240</v>
      </c>
      <c r="E76" s="7">
        <f>ROUND(+'Central Supply'!V71,0)</f>
        <v>1459</v>
      </c>
      <c r="F76" s="8">
        <f t="shared" si="3"/>
        <v>0.16</v>
      </c>
      <c r="G76" s="7">
        <f>ROUND(SUM('Central Supply'!K173:L173),0)</f>
        <v>350</v>
      </c>
      <c r="H76" s="7">
        <f>ROUND(+'Central Supply'!V173,0)</f>
        <v>1701</v>
      </c>
      <c r="I76" s="8">
        <f t="shared" si="4"/>
        <v>0.21</v>
      </c>
      <c r="J76" s="8"/>
      <c r="K76" s="9">
        <f t="shared" si="5"/>
        <v>0.3125</v>
      </c>
    </row>
    <row r="77" spans="2:11" ht="12">
      <c r="B77">
        <f>+'Central Supply'!A72</f>
        <v>167</v>
      </c>
      <c r="C77" t="str">
        <f>+'Central Supply'!B72</f>
        <v>FERRY COUNTY MEMORIAL HOSPITAL</v>
      </c>
      <c r="D77" s="7">
        <f>ROUND(SUM('Central Supply'!K72:L72),0)</f>
        <v>0</v>
      </c>
      <c r="E77" s="7">
        <f>ROUND(+'Central Supply'!V72,0)</f>
        <v>560</v>
      </c>
      <c r="F77" s="8">
        <f t="shared" si="3"/>
      </c>
      <c r="G77" s="7">
        <f>ROUND(SUM('Central Supply'!K174:L174),0)</f>
        <v>0</v>
      </c>
      <c r="H77" s="7">
        <f>ROUND(+'Central Supply'!V174,0)</f>
        <v>595</v>
      </c>
      <c r="I77" s="8">
        <f t="shared" si="4"/>
      </c>
      <c r="J77" s="8"/>
      <c r="K77" s="9">
        <f t="shared" si="5"/>
      </c>
    </row>
    <row r="78" spans="2:11" ht="12">
      <c r="B78">
        <f>+'Central Supply'!A73</f>
        <v>168</v>
      </c>
      <c r="C78" t="str">
        <f>+'Central Supply'!B73</f>
        <v>CENTRAL WASHINGTON HOSPITAL</v>
      </c>
      <c r="D78" s="7">
        <f>ROUND(SUM('Central Supply'!K73:L73),0)</f>
        <v>79809</v>
      </c>
      <c r="E78" s="7">
        <f>ROUND(+'Central Supply'!V73,0)</f>
        <v>18831</v>
      </c>
      <c r="F78" s="8">
        <f t="shared" si="3"/>
        <v>4.24</v>
      </c>
      <c r="G78" s="7">
        <f>ROUND(SUM('Central Supply'!K175:L175),0)</f>
        <v>132831</v>
      </c>
      <c r="H78" s="7">
        <f>ROUND(+'Central Supply'!V175,0)</f>
        <v>17915</v>
      </c>
      <c r="I78" s="8">
        <f t="shared" si="4"/>
        <v>7.41</v>
      </c>
      <c r="J78" s="8"/>
      <c r="K78" s="9">
        <f t="shared" si="5"/>
        <v>0.7476</v>
      </c>
    </row>
    <row r="79" spans="2:11" ht="12">
      <c r="B79">
        <f>+'Central Supply'!A74</f>
        <v>169</v>
      </c>
      <c r="C79" t="str">
        <f>+'Central Supply'!B74</f>
        <v>GROUP HEALTH EASTSIDE</v>
      </c>
      <c r="D79" s="7">
        <f>ROUND(SUM('Central Supply'!K74:L74),0)</f>
        <v>0</v>
      </c>
      <c r="E79" s="7">
        <f>ROUND(+'Central Supply'!V74,0)</f>
        <v>1590</v>
      </c>
      <c r="F79" s="8">
        <f t="shared" si="3"/>
      </c>
      <c r="G79" s="7">
        <f>ROUND(SUM('Central Supply'!K176:L176),0)</f>
        <v>0</v>
      </c>
      <c r="H79" s="7">
        <f>ROUND(+'Central Supply'!V176,0)</f>
        <v>0</v>
      </c>
      <c r="I79" s="8">
        <f t="shared" si="4"/>
      </c>
      <c r="J79" s="8"/>
      <c r="K79" s="9">
        <f t="shared" si="5"/>
      </c>
    </row>
    <row r="80" spans="2:11" ht="12">
      <c r="B80">
        <f>+'Central Supply'!A75</f>
        <v>170</v>
      </c>
      <c r="C80" t="str">
        <f>+'Central Supply'!B75</f>
        <v>SOUTHWEST WASHINGTON MEDICAL CENTER</v>
      </c>
      <c r="D80" s="7">
        <f>ROUND(SUM('Central Supply'!K75:L75),0)</f>
        <v>85837</v>
      </c>
      <c r="E80" s="7">
        <f>ROUND(+'Central Supply'!V75,0)</f>
        <v>44834</v>
      </c>
      <c r="F80" s="8">
        <f t="shared" si="3"/>
        <v>1.91</v>
      </c>
      <c r="G80" s="7">
        <f>ROUND(SUM('Central Supply'!K177:L177),0)</f>
        <v>200865</v>
      </c>
      <c r="H80" s="7">
        <f>ROUND(+'Central Supply'!V177,0)</f>
        <v>49418</v>
      </c>
      <c r="I80" s="8">
        <f t="shared" si="4"/>
        <v>4.06</v>
      </c>
      <c r="J80" s="8"/>
      <c r="K80" s="9">
        <f t="shared" si="5"/>
        <v>1.1257</v>
      </c>
    </row>
    <row r="81" spans="2:11" ht="12">
      <c r="B81">
        <f>+'Central Supply'!A76</f>
        <v>172</v>
      </c>
      <c r="C81" t="str">
        <f>+'Central Supply'!B76</f>
        <v>PULLMAN REGIONAL HOSPITAL</v>
      </c>
      <c r="D81" s="7">
        <f>ROUND(SUM('Central Supply'!K76:L76),0)</f>
        <v>31738</v>
      </c>
      <c r="E81" s="7">
        <f>ROUND(+'Central Supply'!V76,0)</f>
        <v>3616</v>
      </c>
      <c r="F81" s="8">
        <f t="shared" si="3"/>
        <v>8.78</v>
      </c>
      <c r="G81" s="7">
        <f>ROUND(SUM('Central Supply'!K178:L178),0)</f>
        <v>37050</v>
      </c>
      <c r="H81" s="7">
        <f>ROUND(+'Central Supply'!V178,0)</f>
        <v>3480</v>
      </c>
      <c r="I81" s="8">
        <f t="shared" si="4"/>
        <v>10.65</v>
      </c>
      <c r="J81" s="8"/>
      <c r="K81" s="9">
        <f t="shared" si="5"/>
        <v>0.213</v>
      </c>
    </row>
    <row r="82" spans="2:11" ht="12">
      <c r="B82">
        <f>+'Central Supply'!A77</f>
        <v>173</v>
      </c>
      <c r="C82" t="str">
        <f>+'Central Supply'!B77</f>
        <v>MORTON GENERAL HOSPITAL</v>
      </c>
      <c r="D82" s="7">
        <f>ROUND(SUM('Central Supply'!K77:L77),0)</f>
        <v>7669</v>
      </c>
      <c r="E82" s="7">
        <f>ROUND(+'Central Supply'!V77,0)</f>
        <v>1442</v>
      </c>
      <c r="F82" s="8">
        <f t="shared" si="3"/>
        <v>5.32</v>
      </c>
      <c r="G82" s="7">
        <f>ROUND(SUM('Central Supply'!K179:L179),0)</f>
        <v>7884</v>
      </c>
      <c r="H82" s="7">
        <f>ROUND(+'Central Supply'!V179,0)</f>
        <v>1566</v>
      </c>
      <c r="I82" s="8">
        <f t="shared" si="4"/>
        <v>5.03</v>
      </c>
      <c r="J82" s="8"/>
      <c r="K82" s="9">
        <f t="shared" si="5"/>
        <v>-0.0545</v>
      </c>
    </row>
    <row r="83" spans="2:11" ht="12">
      <c r="B83">
        <f>+'Central Supply'!A78</f>
        <v>175</v>
      </c>
      <c r="C83" t="str">
        <f>+'Central Supply'!B78</f>
        <v>MARY BRIDGE CHILDRENS HEALTH CENTER</v>
      </c>
      <c r="D83" s="7">
        <f>ROUND(SUM('Central Supply'!K78:L78),0)</f>
        <v>659888</v>
      </c>
      <c r="E83" s="7">
        <f>ROUND(+'Central Supply'!V78,0)</f>
        <v>9049</v>
      </c>
      <c r="F83" s="8">
        <f t="shared" si="3"/>
        <v>72.92</v>
      </c>
      <c r="G83" s="7">
        <f>ROUND(SUM('Central Supply'!K180:L180),0)</f>
        <v>810887</v>
      </c>
      <c r="H83" s="7">
        <f>ROUND(+'Central Supply'!V180,0)</f>
        <v>8663</v>
      </c>
      <c r="I83" s="8">
        <f t="shared" si="4"/>
        <v>93.6</v>
      </c>
      <c r="J83" s="8"/>
      <c r="K83" s="9">
        <f t="shared" si="5"/>
        <v>0.2836</v>
      </c>
    </row>
    <row r="84" spans="2:11" ht="12">
      <c r="B84">
        <f>+'Central Supply'!A79</f>
        <v>176</v>
      </c>
      <c r="C84" t="str">
        <f>+'Central Supply'!B79</f>
        <v>TACOMA GENERAL ALLENMORE HOSPITAL</v>
      </c>
      <c r="D84" s="7">
        <f>ROUND(SUM('Central Supply'!K79:L79),0)</f>
        <v>132768</v>
      </c>
      <c r="E84" s="7">
        <f>ROUND(+'Central Supply'!V79,0)</f>
        <v>44461</v>
      </c>
      <c r="F84" s="8">
        <f t="shared" si="3"/>
        <v>2.99</v>
      </c>
      <c r="G84" s="7">
        <f>ROUND(SUM('Central Supply'!K181:L181),0)</f>
        <v>162666</v>
      </c>
      <c r="H84" s="7">
        <f>ROUND(+'Central Supply'!V181,0)</f>
        <v>43169</v>
      </c>
      <c r="I84" s="8">
        <f t="shared" si="4"/>
        <v>3.77</v>
      </c>
      <c r="J84" s="8"/>
      <c r="K84" s="9">
        <f t="shared" si="5"/>
        <v>0.2609</v>
      </c>
    </row>
    <row r="85" spans="2:11" ht="12">
      <c r="B85">
        <f>+'Central Supply'!A80</f>
        <v>178</v>
      </c>
      <c r="C85" t="str">
        <f>+'Central Supply'!B80</f>
        <v>DEER PARK HOSPITAL</v>
      </c>
      <c r="D85" s="7">
        <f>ROUND(SUM('Central Supply'!K80:L80),0)</f>
        <v>0</v>
      </c>
      <c r="E85" s="7">
        <f>ROUND(+'Central Supply'!V80,0)</f>
        <v>77</v>
      </c>
      <c r="F85" s="8">
        <f t="shared" si="3"/>
      </c>
      <c r="G85" s="7">
        <f>ROUND(SUM('Central Supply'!K182:L182),0)</f>
        <v>0</v>
      </c>
      <c r="H85" s="7">
        <f>ROUND(+'Central Supply'!V182,0)</f>
        <v>0</v>
      </c>
      <c r="I85" s="8">
        <f t="shared" si="4"/>
      </c>
      <c r="J85" s="8"/>
      <c r="K85" s="9">
        <f t="shared" si="5"/>
      </c>
    </row>
    <row r="86" spans="2:11" ht="12">
      <c r="B86">
        <f>+'Central Supply'!A81</f>
        <v>180</v>
      </c>
      <c r="C86" t="str">
        <f>+'Central Supply'!B81</f>
        <v>VALLEY HOSPITAL AND MEDICAL CENTER</v>
      </c>
      <c r="D86" s="7">
        <f>ROUND(SUM('Central Supply'!K81:L81),0)</f>
        <v>4152</v>
      </c>
      <c r="E86" s="7">
        <f>ROUND(+'Central Supply'!V81,0)</f>
        <v>6682</v>
      </c>
      <c r="F86" s="8">
        <f t="shared" si="3"/>
        <v>0.62</v>
      </c>
      <c r="G86" s="7">
        <f>ROUND(SUM('Central Supply'!K183:L183),0)</f>
        <v>4631</v>
      </c>
      <c r="H86" s="7">
        <f>ROUND(+'Central Supply'!V183,0)</f>
        <v>9834</v>
      </c>
      <c r="I86" s="8">
        <f t="shared" si="4"/>
        <v>0.47</v>
      </c>
      <c r="J86" s="8"/>
      <c r="K86" s="9">
        <f t="shared" si="5"/>
        <v>-0.2419</v>
      </c>
    </row>
    <row r="87" spans="2:11" ht="12">
      <c r="B87">
        <f>+'Central Supply'!A82</f>
        <v>183</v>
      </c>
      <c r="C87" t="str">
        <f>+'Central Supply'!B82</f>
        <v>AUBURN REGIONAL MEDICAL CENTER</v>
      </c>
      <c r="D87" s="7">
        <f>ROUND(SUM('Central Supply'!K82:L82),0)</f>
        <v>2470</v>
      </c>
      <c r="E87" s="7">
        <f>ROUND(+'Central Supply'!V82,0)</f>
        <v>13816</v>
      </c>
      <c r="F87" s="8">
        <f t="shared" si="3"/>
        <v>0.18</v>
      </c>
      <c r="G87" s="7">
        <f>ROUND(SUM('Central Supply'!K184:L184),0)</f>
        <v>1255</v>
      </c>
      <c r="H87" s="7">
        <f>ROUND(+'Central Supply'!V184,0)</f>
        <v>12971</v>
      </c>
      <c r="I87" s="8">
        <f t="shared" si="4"/>
        <v>0.1</v>
      </c>
      <c r="J87" s="8"/>
      <c r="K87" s="9">
        <f t="shared" si="5"/>
        <v>-0.4444</v>
      </c>
    </row>
    <row r="88" spans="2:11" ht="12">
      <c r="B88">
        <f>+'Central Supply'!A83</f>
        <v>186</v>
      </c>
      <c r="C88" t="str">
        <f>+'Central Supply'!B83</f>
        <v>MARK REED HOSPITAL</v>
      </c>
      <c r="D88" s="7">
        <f>ROUND(SUM('Central Supply'!K83:L83),0)</f>
        <v>883</v>
      </c>
      <c r="E88" s="7">
        <f>ROUND(+'Central Supply'!V83,0)</f>
        <v>1135</v>
      </c>
      <c r="F88" s="8">
        <f t="shared" si="3"/>
        <v>0.78</v>
      </c>
      <c r="G88" s="7">
        <f>ROUND(SUM('Central Supply'!K185:L185),0)</f>
        <v>1410</v>
      </c>
      <c r="H88" s="7">
        <f>ROUND(+'Central Supply'!V185,0)</f>
        <v>669</v>
      </c>
      <c r="I88" s="8">
        <f t="shared" si="4"/>
        <v>2.11</v>
      </c>
      <c r="J88" s="8"/>
      <c r="K88" s="9">
        <f t="shared" si="5"/>
        <v>1.7051</v>
      </c>
    </row>
    <row r="89" spans="2:11" ht="12">
      <c r="B89">
        <f>+'Central Supply'!A84</f>
        <v>191</v>
      </c>
      <c r="C89" t="str">
        <f>+'Central Supply'!B84</f>
        <v>PROVIDENCE CENTRALIA HOSPITAL</v>
      </c>
      <c r="D89" s="7">
        <f>ROUND(SUM('Central Supply'!K84:L84),0)</f>
        <v>66874</v>
      </c>
      <c r="E89" s="7">
        <f>ROUND(+'Central Supply'!V84,0)</f>
        <v>11160</v>
      </c>
      <c r="F89" s="8">
        <f t="shared" si="3"/>
        <v>5.99</v>
      </c>
      <c r="G89" s="7">
        <f>ROUND(SUM('Central Supply'!K186:L186),0)</f>
        <v>61892</v>
      </c>
      <c r="H89" s="7">
        <f>ROUND(+'Central Supply'!V186,0)</f>
        <v>10112</v>
      </c>
      <c r="I89" s="8">
        <f t="shared" si="4"/>
        <v>6.12</v>
      </c>
      <c r="J89" s="8"/>
      <c r="K89" s="9">
        <f t="shared" si="5"/>
        <v>0.0217</v>
      </c>
    </row>
    <row r="90" spans="2:11" ht="12">
      <c r="B90">
        <f>+'Central Supply'!A85</f>
        <v>193</v>
      </c>
      <c r="C90" t="str">
        <f>+'Central Supply'!B85</f>
        <v>PROVIDENCE MOUNT CARMEL HOSPITAL</v>
      </c>
      <c r="D90" s="7">
        <f>ROUND(SUM('Central Supply'!K85:L85),0)</f>
        <v>6879</v>
      </c>
      <c r="E90" s="7">
        <f>ROUND(+'Central Supply'!V85,0)</f>
        <v>3267</v>
      </c>
      <c r="F90" s="8">
        <f t="shared" si="3"/>
        <v>2.11</v>
      </c>
      <c r="G90" s="7">
        <f>ROUND(SUM('Central Supply'!K187:L187),0)</f>
        <v>53243</v>
      </c>
      <c r="H90" s="7">
        <f>ROUND(+'Central Supply'!V187,0)</f>
        <v>3245</v>
      </c>
      <c r="I90" s="8">
        <f t="shared" si="4"/>
        <v>16.41</v>
      </c>
      <c r="J90" s="8"/>
      <c r="K90" s="9">
        <f t="shared" si="5"/>
        <v>6.7773</v>
      </c>
    </row>
    <row r="91" spans="2:11" ht="12">
      <c r="B91">
        <f>+'Central Supply'!A86</f>
        <v>194</v>
      </c>
      <c r="C91" t="str">
        <f>+'Central Supply'!B86</f>
        <v>PROVIDENCE SAINT JOSEPHS HOSPITAL</v>
      </c>
      <c r="D91" s="7">
        <f>ROUND(SUM('Central Supply'!K86:L86),0)</f>
        <v>867</v>
      </c>
      <c r="E91" s="7">
        <f>ROUND(+'Central Supply'!V86,0)</f>
        <v>1530</v>
      </c>
      <c r="F91" s="8">
        <f t="shared" si="3"/>
        <v>0.57</v>
      </c>
      <c r="G91" s="7">
        <f>ROUND(SUM('Central Supply'!K188:L188),0)</f>
        <v>16011</v>
      </c>
      <c r="H91" s="7">
        <f>ROUND(+'Central Supply'!V188,0)</f>
        <v>1130</v>
      </c>
      <c r="I91" s="8">
        <f t="shared" si="4"/>
        <v>14.17</v>
      </c>
      <c r="J91" s="8"/>
      <c r="K91" s="9">
        <f t="shared" si="5"/>
        <v>23.8596</v>
      </c>
    </row>
    <row r="92" spans="2:11" ht="12">
      <c r="B92">
        <f>+'Central Supply'!A87</f>
        <v>195</v>
      </c>
      <c r="C92" t="str">
        <f>+'Central Supply'!B87</f>
        <v>SNOQUALMIE VALLEY HOSPITAL</v>
      </c>
      <c r="D92" s="7">
        <f>ROUND(SUM('Central Supply'!K87:L87),0)</f>
        <v>13648</v>
      </c>
      <c r="E92" s="7">
        <f>ROUND(+'Central Supply'!V87,0)</f>
        <v>1252</v>
      </c>
      <c r="F92" s="8">
        <f t="shared" si="3"/>
        <v>10.9</v>
      </c>
      <c r="G92" s="7">
        <f>ROUND(SUM('Central Supply'!K189:L189),0)</f>
        <v>2450</v>
      </c>
      <c r="H92" s="7">
        <f>ROUND(+'Central Supply'!V189,0)</f>
        <v>505</v>
      </c>
      <c r="I92" s="8">
        <f t="shared" si="4"/>
        <v>4.85</v>
      </c>
      <c r="J92" s="8"/>
      <c r="K92" s="9">
        <f t="shared" si="5"/>
        <v>-0.555</v>
      </c>
    </row>
    <row r="93" spans="2:11" ht="12">
      <c r="B93">
        <f>+'Central Supply'!A88</f>
        <v>197</v>
      </c>
      <c r="C93" t="str">
        <f>+'Central Supply'!B88</f>
        <v>CAPITAL MEDICAL CENTER</v>
      </c>
      <c r="D93" s="7">
        <f>ROUND(SUM('Central Supply'!K88:L88),0)</f>
        <v>0</v>
      </c>
      <c r="E93" s="7">
        <f>ROUND(+'Central Supply'!V88,0)</f>
        <v>7450</v>
      </c>
      <c r="F93" s="8">
        <f t="shared" si="3"/>
      </c>
      <c r="G93" s="7">
        <f>ROUND(SUM('Central Supply'!K190:L190),0)</f>
        <v>0</v>
      </c>
      <c r="H93" s="7">
        <f>ROUND(+'Central Supply'!V190,0)</f>
        <v>8572</v>
      </c>
      <c r="I93" s="8">
        <f t="shared" si="4"/>
      </c>
      <c r="J93" s="8"/>
      <c r="K93" s="9">
        <f t="shared" si="5"/>
      </c>
    </row>
    <row r="94" spans="2:11" ht="12">
      <c r="B94">
        <f>+'Central Supply'!A89</f>
        <v>198</v>
      </c>
      <c r="C94" t="str">
        <f>+'Central Supply'!B89</f>
        <v>SUNNYSIDE COMMUNITY HOSPITAL</v>
      </c>
      <c r="D94" s="7">
        <f>ROUND(SUM('Central Supply'!K89:L89),0)</f>
        <v>36321</v>
      </c>
      <c r="E94" s="7">
        <f>ROUND(+'Central Supply'!V89,0)</f>
        <v>3954</v>
      </c>
      <c r="F94" s="8">
        <f t="shared" si="3"/>
        <v>9.19</v>
      </c>
      <c r="G94" s="7">
        <f>ROUND(SUM('Central Supply'!K191:L191),0)</f>
        <v>40294</v>
      </c>
      <c r="H94" s="7">
        <f>ROUND(+'Central Supply'!V191,0)</f>
        <v>4341</v>
      </c>
      <c r="I94" s="8">
        <f t="shared" si="4"/>
        <v>9.28</v>
      </c>
      <c r="J94" s="8"/>
      <c r="K94" s="9">
        <f t="shared" si="5"/>
        <v>0.0098</v>
      </c>
    </row>
    <row r="95" spans="2:11" ht="12">
      <c r="B95">
        <f>+'Central Supply'!A90</f>
        <v>199</v>
      </c>
      <c r="C95" t="str">
        <f>+'Central Supply'!B90</f>
        <v>TOPPENISH COMMUNITY HOSPITAL</v>
      </c>
      <c r="D95" s="7">
        <f>ROUND(SUM('Central Supply'!K90:L90),0)</f>
        <v>0</v>
      </c>
      <c r="E95" s="7">
        <f>ROUND(+'Central Supply'!V90,0)</f>
        <v>3331</v>
      </c>
      <c r="F95" s="8">
        <f t="shared" si="3"/>
      </c>
      <c r="G95" s="7">
        <f>ROUND(SUM('Central Supply'!K192:L192),0)</f>
        <v>0</v>
      </c>
      <c r="H95" s="7">
        <f>ROUND(+'Central Supply'!V192,0)</f>
        <v>3487</v>
      </c>
      <c r="I95" s="8">
        <f t="shared" si="4"/>
      </c>
      <c r="J95" s="8"/>
      <c r="K95" s="9">
        <f t="shared" si="5"/>
      </c>
    </row>
    <row r="96" spans="2:11" ht="12">
      <c r="B96">
        <f>+'Central Supply'!A91</f>
        <v>201</v>
      </c>
      <c r="C96" t="str">
        <f>+'Central Supply'!B91</f>
        <v>SAINT FRANCIS COMMUNITY HOSPITAL</v>
      </c>
      <c r="D96" s="7">
        <f>ROUND(SUM('Central Supply'!K91:L91),0)</f>
        <v>16547</v>
      </c>
      <c r="E96" s="7">
        <f>ROUND(+'Central Supply'!V91,0)</f>
        <v>15555</v>
      </c>
      <c r="F96" s="8">
        <f t="shared" si="3"/>
        <v>1.06</v>
      </c>
      <c r="G96" s="7">
        <f>ROUND(SUM('Central Supply'!K193:L193),0)</f>
        <v>8365</v>
      </c>
      <c r="H96" s="7">
        <f>ROUND(+'Central Supply'!V193,0)</f>
        <v>16257</v>
      </c>
      <c r="I96" s="8">
        <f t="shared" si="4"/>
        <v>0.51</v>
      </c>
      <c r="J96" s="8"/>
      <c r="K96" s="9">
        <f t="shared" si="5"/>
        <v>-0.5189</v>
      </c>
    </row>
    <row r="97" spans="2:11" ht="12">
      <c r="B97">
        <f>+'Central Supply'!A92</f>
        <v>202</v>
      </c>
      <c r="C97" t="str">
        <f>+'Central Supply'!B92</f>
        <v>REGIONAL HOSP. FOR RESP. &amp; COMPLEX CARE</v>
      </c>
      <c r="D97" s="7">
        <f>ROUND(SUM('Central Supply'!K92:L92),0)</f>
        <v>109680</v>
      </c>
      <c r="E97" s="7">
        <f>ROUND(+'Central Supply'!V92,0)</f>
        <v>776</v>
      </c>
      <c r="F97" s="8">
        <f t="shared" si="3"/>
        <v>141.34</v>
      </c>
      <c r="G97" s="7">
        <f>ROUND(SUM('Central Supply'!K194:L194),0)</f>
        <v>114468</v>
      </c>
      <c r="H97" s="7">
        <f>ROUND(+'Central Supply'!V194,0)</f>
        <v>897</v>
      </c>
      <c r="I97" s="8">
        <f t="shared" si="4"/>
        <v>127.61</v>
      </c>
      <c r="J97" s="8"/>
      <c r="K97" s="9">
        <f t="shared" si="5"/>
        <v>-0.0971</v>
      </c>
    </row>
    <row r="98" spans="2:11" ht="12">
      <c r="B98">
        <f>+'Central Supply'!A93</f>
        <v>204</v>
      </c>
      <c r="C98" t="str">
        <f>+'Central Supply'!B93</f>
        <v>SEATTLE CANCER CARE ALLIANCE</v>
      </c>
      <c r="D98" s="7">
        <f>ROUND(SUM('Central Supply'!K93:L93),0)</f>
        <v>0</v>
      </c>
      <c r="E98" s="7">
        <f>ROUND(+'Central Supply'!V93,0)</f>
        <v>12695</v>
      </c>
      <c r="F98" s="8">
        <f t="shared" si="3"/>
      </c>
      <c r="G98" s="7">
        <f>ROUND(SUM('Central Supply'!K195:L195),0)</f>
        <v>0</v>
      </c>
      <c r="H98" s="7">
        <f>ROUND(+'Central Supply'!V195,0)</f>
        <v>12672</v>
      </c>
      <c r="I98" s="8">
        <f t="shared" si="4"/>
      </c>
      <c r="J98" s="8"/>
      <c r="K98" s="9">
        <f t="shared" si="5"/>
      </c>
    </row>
    <row r="99" spans="2:11" ht="12">
      <c r="B99">
        <f>+'Central Supply'!A94</f>
        <v>205</v>
      </c>
      <c r="C99" t="str">
        <f>+'Central Supply'!B94</f>
        <v>WENATCHEE VALLEY MEDICAL CENTER</v>
      </c>
      <c r="D99" s="7">
        <f>ROUND(SUM('Central Supply'!K94:L94),0)</f>
        <v>21523</v>
      </c>
      <c r="E99" s="7">
        <f>ROUND(+'Central Supply'!V94,0)</f>
        <v>7232</v>
      </c>
      <c r="F99" s="8">
        <f t="shared" si="3"/>
        <v>2.98</v>
      </c>
      <c r="G99" s="7">
        <f>ROUND(SUM('Central Supply'!K196:L196),0)</f>
        <v>4664</v>
      </c>
      <c r="H99" s="7">
        <f>ROUND(+'Central Supply'!V196,0)</f>
        <v>9260</v>
      </c>
      <c r="I99" s="8">
        <f t="shared" si="4"/>
        <v>0.5</v>
      </c>
      <c r="J99" s="8"/>
      <c r="K99" s="9">
        <f t="shared" si="5"/>
        <v>-0.8322</v>
      </c>
    </row>
    <row r="100" spans="2:11" ht="12">
      <c r="B100">
        <f>+'Central Supply'!A95</f>
        <v>206</v>
      </c>
      <c r="C100" t="str">
        <f>+'Central Supply'!B95</f>
        <v>UNITED GENERAL HOSPITAL</v>
      </c>
      <c r="D100" s="7">
        <f>ROUND(SUM('Central Supply'!K95:L95),0)</f>
        <v>11218</v>
      </c>
      <c r="E100" s="7">
        <f>ROUND(+'Central Supply'!V95,0)</f>
        <v>4763</v>
      </c>
      <c r="F100" s="8">
        <f t="shared" si="3"/>
        <v>2.36</v>
      </c>
      <c r="G100" s="7">
        <f>ROUND(SUM('Central Supply'!K197:L197),0)</f>
        <v>11406</v>
      </c>
      <c r="H100" s="7">
        <f>ROUND(+'Central Supply'!V197,0)</f>
        <v>5095</v>
      </c>
      <c r="I100" s="8">
        <f t="shared" si="4"/>
        <v>2.24</v>
      </c>
      <c r="J100" s="8"/>
      <c r="K100" s="9">
        <f t="shared" si="5"/>
        <v>-0.0508</v>
      </c>
    </row>
    <row r="101" spans="2:11" ht="12">
      <c r="B101">
        <f>+'Central Supply'!A96</f>
        <v>207</v>
      </c>
      <c r="C101" t="str">
        <f>+'Central Supply'!B96</f>
        <v>SKAGIT VALLEY HOSPITAL</v>
      </c>
      <c r="D101" s="7">
        <f>ROUND(SUM('Central Supply'!K96:L96),0)</f>
        <v>51882</v>
      </c>
      <c r="E101" s="7">
        <f>ROUND(+'Central Supply'!V96,0)</f>
        <v>16033</v>
      </c>
      <c r="F101" s="8">
        <f t="shared" si="3"/>
        <v>3.24</v>
      </c>
      <c r="G101" s="7">
        <f>ROUND(SUM('Central Supply'!K198:L198),0)</f>
        <v>53277</v>
      </c>
      <c r="H101" s="7">
        <f>ROUND(+'Central Supply'!V198,0)</f>
        <v>15909</v>
      </c>
      <c r="I101" s="8">
        <f t="shared" si="4"/>
        <v>3.35</v>
      </c>
      <c r="J101" s="8"/>
      <c r="K101" s="9">
        <f t="shared" si="5"/>
        <v>0.034</v>
      </c>
    </row>
    <row r="102" spans="2:11" ht="12">
      <c r="B102">
        <f>+'Central Supply'!A97</f>
        <v>208</v>
      </c>
      <c r="C102" t="str">
        <f>+'Central Supply'!B97</f>
        <v>LEGACY SALMON CREEK HOSPITAL</v>
      </c>
      <c r="D102" s="7">
        <f>ROUND(SUM('Central Supply'!K97:L97),0)</f>
        <v>255868</v>
      </c>
      <c r="E102" s="7">
        <f>ROUND(+'Central Supply'!V97,0)</f>
        <v>13830</v>
      </c>
      <c r="F102" s="8">
        <f t="shared" si="3"/>
        <v>18.5</v>
      </c>
      <c r="G102" s="7">
        <f>ROUND(SUM('Central Supply'!K199:L199),0)</f>
        <v>53611</v>
      </c>
      <c r="H102" s="7">
        <f>ROUND(+'Central Supply'!V199,0)</f>
        <v>15387</v>
      </c>
      <c r="I102" s="8">
        <f t="shared" si="4"/>
        <v>3.48</v>
      </c>
      <c r="J102" s="8"/>
      <c r="K102" s="9">
        <f t="shared" si="5"/>
        <v>-0.8119</v>
      </c>
    </row>
    <row r="103" spans="2:11" ht="12">
      <c r="B103">
        <f>+'Central Supply'!A98</f>
        <v>209</v>
      </c>
      <c r="C103" t="str">
        <f>+'Central Supply'!B98</f>
        <v>SAINT ANTHONY HOSPITAL</v>
      </c>
      <c r="D103" s="7">
        <f>ROUND(SUM('Central Supply'!K98:L98),0)</f>
        <v>0</v>
      </c>
      <c r="E103" s="7">
        <f>ROUND(+'Central Supply'!V98,0)</f>
        <v>0</v>
      </c>
      <c r="F103" s="8">
        <f t="shared" si="3"/>
      </c>
      <c r="G103" s="7">
        <f>ROUND(SUM('Central Supply'!K200:L200),0)</f>
        <v>18407</v>
      </c>
      <c r="H103" s="7">
        <f>ROUND(+'Central Supply'!V200,0)</f>
        <v>1638</v>
      </c>
      <c r="I103" s="8">
        <f t="shared" si="4"/>
        <v>11.24</v>
      </c>
      <c r="J103" s="8"/>
      <c r="K103" s="9">
        <f t="shared" si="5"/>
      </c>
    </row>
    <row r="104" spans="2:11" ht="12">
      <c r="B104">
        <f>+'Central Supply'!A99</f>
        <v>904</v>
      </c>
      <c r="C104" t="str">
        <f>+'Central Supply'!B99</f>
        <v>BHC FAIRFAX HOSPITAL</v>
      </c>
      <c r="D104" s="7">
        <f>ROUND(SUM('Central Supply'!K99:L99),0)</f>
        <v>0</v>
      </c>
      <c r="E104" s="7">
        <f>ROUND(+'Central Supply'!V99,0)</f>
        <v>2105</v>
      </c>
      <c r="F104" s="8">
        <f t="shared" si="3"/>
      </c>
      <c r="G104" s="7">
        <f>ROUND(SUM('Central Supply'!K201:L201),0)</f>
        <v>0</v>
      </c>
      <c r="H104" s="7">
        <f>ROUND(+'Central Supply'!V201,0)</f>
        <v>2056</v>
      </c>
      <c r="I104" s="8">
        <f t="shared" si="4"/>
      </c>
      <c r="J104" s="8"/>
      <c r="K104" s="9">
        <f t="shared" si="5"/>
      </c>
    </row>
    <row r="105" spans="2:11" ht="12">
      <c r="B105">
        <f>+'Central Supply'!A100</f>
        <v>915</v>
      </c>
      <c r="C105" t="str">
        <f>+'Central Supply'!B100</f>
        <v>LOURDES COUNSELING CENTER</v>
      </c>
      <c r="D105" s="7">
        <f>ROUND(SUM('Central Supply'!K100:L100),0)</f>
        <v>0</v>
      </c>
      <c r="E105" s="7">
        <f>ROUND(+'Central Supply'!V100,0)</f>
        <v>981</v>
      </c>
      <c r="F105" s="8">
        <f t="shared" si="3"/>
      </c>
      <c r="G105" s="7">
        <f>ROUND(SUM('Central Supply'!K202:L202),0)</f>
        <v>0</v>
      </c>
      <c r="H105" s="7">
        <f>ROUND(+'Central Supply'!V202,0)</f>
        <v>926</v>
      </c>
      <c r="I105" s="8">
        <f t="shared" si="4"/>
      </c>
      <c r="J105" s="8"/>
      <c r="K105" s="9">
        <f t="shared" si="5"/>
      </c>
    </row>
    <row r="106" spans="2:11" ht="12">
      <c r="B106">
        <f>+'Central Supply'!A101</f>
        <v>919</v>
      </c>
      <c r="C106" t="str">
        <f>+'Central Supply'!B101</f>
        <v>NAVOS</v>
      </c>
      <c r="D106" s="7">
        <f>ROUND(SUM('Central Supply'!K101:L101),0)</f>
        <v>0</v>
      </c>
      <c r="E106" s="7">
        <f>ROUND(+'Central Supply'!V101,0)</f>
        <v>567</v>
      </c>
      <c r="F106" s="8">
        <f t="shared" si="3"/>
      </c>
      <c r="G106" s="7">
        <f>ROUND(SUM('Central Supply'!K203:L203),0)</f>
        <v>0</v>
      </c>
      <c r="H106" s="7">
        <f>ROUND(+'Central Supply'!V203,0)</f>
        <v>547</v>
      </c>
      <c r="I106" s="8">
        <f t="shared" si="4"/>
      </c>
      <c r="J106" s="8"/>
      <c r="K106" s="9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1" sqref="B11:K106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1.50390625" style="0" bestFit="1" customWidth="1"/>
    <col min="5" max="6" width="6.875" style="0" bestFit="1" customWidth="1"/>
    <col min="7" max="7" width="11.50390625" style="0" bestFit="1" customWidth="1"/>
    <col min="8" max="9" width="6.875" style="0" bestFit="1" customWidth="1"/>
    <col min="10" max="10" width="2.625" style="0" customWidth="1"/>
    <col min="11" max="11" width="10.125" style="0" bestFit="1" customWidth="1"/>
  </cols>
  <sheetData>
    <row r="1" spans="1:10" ht="12">
      <c r="A1" s="5" t="s">
        <v>21</v>
      </c>
      <c r="B1" s="5"/>
      <c r="C1" s="5"/>
      <c r="D1" s="5"/>
      <c r="E1" s="5"/>
      <c r="F1" s="3"/>
      <c r="G1" s="5"/>
      <c r="H1" s="5"/>
      <c r="I1" s="5"/>
      <c r="J1" s="5"/>
    </row>
    <row r="2" spans="6:11" ht="12">
      <c r="F2" s="1"/>
      <c r="K2" s="2" t="s">
        <v>38</v>
      </c>
    </row>
    <row r="3" spans="4:11" ht="12">
      <c r="D3" s="6"/>
      <c r="F3" s="1"/>
      <c r="K3">
        <v>198</v>
      </c>
    </row>
    <row r="4" spans="1:10" ht="1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0" ht="12">
      <c r="A5" s="3" t="s">
        <v>45</v>
      </c>
      <c r="B5" s="5"/>
      <c r="C5" s="5"/>
      <c r="D5" s="5"/>
      <c r="E5" s="3"/>
      <c r="F5" s="5"/>
      <c r="G5" s="5"/>
      <c r="H5" s="5"/>
      <c r="I5" s="5"/>
      <c r="J5" s="5"/>
    </row>
    <row r="7" spans="5:9" ht="12">
      <c r="E7" s="19">
        <f>ROUND(+'Central Supply'!D5,0)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22</v>
      </c>
      <c r="F8" s="2" t="s">
        <v>2</v>
      </c>
      <c r="G8" s="1" t="s">
        <v>22</v>
      </c>
      <c r="I8" s="2" t="s">
        <v>2</v>
      </c>
      <c r="J8" s="2"/>
      <c r="K8" s="2" t="s">
        <v>72</v>
      </c>
    </row>
    <row r="9" spans="1:11" ht="12">
      <c r="A9" s="2"/>
      <c r="B9" s="2" t="s">
        <v>47</v>
      </c>
      <c r="C9" s="2" t="s">
        <v>48</v>
      </c>
      <c r="D9" s="1" t="s">
        <v>23</v>
      </c>
      <c r="E9" s="1" t="s">
        <v>4</v>
      </c>
      <c r="F9" s="1" t="s">
        <v>4</v>
      </c>
      <c r="G9" s="1" t="s">
        <v>23</v>
      </c>
      <c r="H9" s="1" t="s">
        <v>4</v>
      </c>
      <c r="I9" s="1" t="s">
        <v>4</v>
      </c>
      <c r="J9" s="1"/>
      <c r="K9" s="2" t="s">
        <v>73</v>
      </c>
    </row>
    <row r="10" spans="2:11" ht="12">
      <c r="B10">
        <f>+'Central Supply'!A5</f>
        <v>1</v>
      </c>
      <c r="C10" t="str">
        <f>+'Central Supply'!B5</f>
        <v>SWEDISH HEALTH SERVICES</v>
      </c>
      <c r="D10" s="7">
        <f>ROUND(SUM('Central Supply'!M5:N5),0)</f>
        <v>1294735</v>
      </c>
      <c r="E10" s="7">
        <f>ROUND(+'Central Supply'!V5,0)</f>
        <v>64206</v>
      </c>
      <c r="F10" s="8">
        <f>IF(D10=0,"",IF(E10=0,"",ROUND(D10/E10,2)))</f>
        <v>20.17</v>
      </c>
      <c r="G10" s="7">
        <f>ROUND(SUM('Central Supply'!M107:N107),0)</f>
        <v>1754163</v>
      </c>
      <c r="H10" s="7">
        <f>ROUND(+'Central Supply'!V107,0)</f>
        <v>65434</v>
      </c>
      <c r="I10" s="8">
        <f>IF(G10=0,"",IF(H10=0,"",ROUND(G10/H10,2)))</f>
        <v>26.81</v>
      </c>
      <c r="J10" s="8"/>
      <c r="K10" s="9">
        <f>IF(D10=0,"",IF(E10=0,"",IF(G10=0,"",IF(H10=0,"",ROUND(I10/F10-1,4)))))</f>
        <v>0.3292</v>
      </c>
    </row>
    <row r="11" spans="2:11" ht="12">
      <c r="B11">
        <f>+'Central Supply'!A6</f>
        <v>3</v>
      </c>
      <c r="C11" t="str">
        <f>+'Central Supply'!B6</f>
        <v>SWEDISH MEDICAL CENTER CHERRY HILL</v>
      </c>
      <c r="D11" s="7">
        <f>ROUND(SUM('Central Supply'!M6:N6),0)</f>
        <v>418973</v>
      </c>
      <c r="E11" s="7">
        <f>ROUND(+'Central Supply'!V6,0)</f>
        <v>25431</v>
      </c>
      <c r="F11" s="8">
        <f aca="true" t="shared" si="0" ref="F11:F74">IF(D11=0,"",IF(E11=0,"",ROUND(D11/E11,2)))</f>
        <v>16.47</v>
      </c>
      <c r="G11" s="7">
        <f>ROUND(SUM('Central Supply'!M108:N108),0)</f>
        <v>496475</v>
      </c>
      <c r="H11" s="7">
        <f>ROUND(+'Central Supply'!V108,0)</f>
        <v>27098</v>
      </c>
      <c r="I11" s="8">
        <f aca="true" t="shared" si="1" ref="I11:I74">IF(G11=0,"",IF(H11=0,"",ROUND(G11/H11,2)))</f>
        <v>18.32</v>
      </c>
      <c r="J11" s="8"/>
      <c r="K11" s="9">
        <f aca="true" t="shared" si="2" ref="K11:K74">IF(D11=0,"",IF(E11=0,"",IF(G11=0,"",IF(H11=0,"",ROUND(I11/F11-1,4)))))</f>
        <v>0.1123</v>
      </c>
    </row>
    <row r="12" spans="2:11" ht="12">
      <c r="B12">
        <f>+'Central Supply'!A7</f>
        <v>8</v>
      </c>
      <c r="C12" t="str">
        <f>+'Central Supply'!B7</f>
        <v>KLICKITAT VALLEY HOSPITAL</v>
      </c>
      <c r="D12" s="7">
        <f>ROUND(SUM('Central Supply'!M7:N7),0)</f>
        <v>0</v>
      </c>
      <c r="E12" s="7">
        <f>ROUND(+'Central Supply'!V7,0)</f>
        <v>1629</v>
      </c>
      <c r="F12" s="8">
        <f t="shared" si="0"/>
      </c>
      <c r="G12" s="7">
        <f>ROUND(SUM('Central Supply'!M109:N109),0)</f>
        <v>0</v>
      </c>
      <c r="H12" s="7">
        <f>ROUND(+'Central Supply'!V109,0)</f>
        <v>1645</v>
      </c>
      <c r="I12" s="8">
        <f t="shared" si="1"/>
      </c>
      <c r="J12" s="8"/>
      <c r="K12" s="9">
        <f t="shared" si="2"/>
      </c>
    </row>
    <row r="13" spans="2:11" ht="12">
      <c r="B13">
        <f>+'Central Supply'!A8</f>
        <v>10</v>
      </c>
      <c r="C13" t="str">
        <f>+'Central Supply'!B8</f>
        <v>VIRGINIA MASON MEDICAL CENTER</v>
      </c>
      <c r="D13" s="7">
        <f>ROUND(SUM('Central Supply'!M8:N8),0)</f>
        <v>1080152</v>
      </c>
      <c r="E13" s="7">
        <f>ROUND(+'Central Supply'!V8,0)</f>
        <v>76904</v>
      </c>
      <c r="F13" s="8">
        <f t="shared" si="0"/>
        <v>14.05</v>
      </c>
      <c r="G13" s="7">
        <f>ROUND(SUM('Central Supply'!M110:N110),0)</f>
        <v>1335051</v>
      </c>
      <c r="H13" s="7">
        <f>ROUND(+'Central Supply'!V110,0)</f>
        <v>79237</v>
      </c>
      <c r="I13" s="8">
        <f t="shared" si="1"/>
        <v>16.85</v>
      </c>
      <c r="J13" s="8"/>
      <c r="K13" s="9">
        <f t="shared" si="2"/>
        <v>0.1993</v>
      </c>
    </row>
    <row r="14" spans="2:11" ht="12">
      <c r="B14">
        <f>+'Central Supply'!A9</f>
        <v>14</v>
      </c>
      <c r="C14" t="str">
        <f>+'Central Supply'!B9</f>
        <v>SEATTLE CHILDRENS HOSPITAL</v>
      </c>
      <c r="D14" s="7">
        <f>ROUND(SUM('Central Supply'!M9:N9),0)</f>
        <v>838973</v>
      </c>
      <c r="E14" s="7">
        <f>ROUND(+'Central Supply'!V9,0)</f>
        <v>26512</v>
      </c>
      <c r="F14" s="8">
        <f t="shared" si="0"/>
        <v>31.65</v>
      </c>
      <c r="G14" s="7">
        <f>ROUND(SUM('Central Supply'!M111:N111),0)</f>
        <v>1231743</v>
      </c>
      <c r="H14" s="7">
        <f>ROUND(+'Central Supply'!V111,0)</f>
        <v>28361</v>
      </c>
      <c r="I14" s="8">
        <f t="shared" si="1"/>
        <v>43.43</v>
      </c>
      <c r="J14" s="8"/>
      <c r="K14" s="9">
        <f t="shared" si="2"/>
        <v>0.3722</v>
      </c>
    </row>
    <row r="15" spans="2:11" ht="12">
      <c r="B15">
        <f>+'Central Supply'!A10</f>
        <v>20</v>
      </c>
      <c r="C15" t="str">
        <f>+'Central Supply'!B10</f>
        <v>GROUP HEALTH CENTRAL</v>
      </c>
      <c r="D15" s="7">
        <f>ROUND(SUM('Central Supply'!M10:N10),0)</f>
        <v>0</v>
      </c>
      <c r="E15" s="7">
        <f>ROUND(+'Central Supply'!V10,0)</f>
        <v>1208</v>
      </c>
      <c r="F15" s="8">
        <f t="shared" si="0"/>
      </c>
      <c r="G15" s="7">
        <f>ROUND(SUM('Central Supply'!M112:N112),0)</f>
        <v>0</v>
      </c>
      <c r="H15" s="7">
        <f>ROUND(+'Central Supply'!V112,0)</f>
        <v>1122</v>
      </c>
      <c r="I15" s="8">
        <f t="shared" si="1"/>
      </c>
      <c r="J15" s="8"/>
      <c r="K15" s="9">
        <f t="shared" si="2"/>
      </c>
    </row>
    <row r="16" spans="2:11" ht="12">
      <c r="B16">
        <f>+'Central Supply'!A11</f>
        <v>21</v>
      </c>
      <c r="C16" t="str">
        <f>+'Central Supply'!B11</f>
        <v>NEWPORT COMMUNITY HOSPITAL</v>
      </c>
      <c r="D16" s="7">
        <f>ROUND(SUM('Central Supply'!M11:N11),0)</f>
        <v>19685</v>
      </c>
      <c r="E16" s="7">
        <f>ROUND(+'Central Supply'!V11,0)</f>
        <v>2926</v>
      </c>
      <c r="F16" s="8">
        <f t="shared" si="0"/>
        <v>6.73</v>
      </c>
      <c r="G16" s="7">
        <f>ROUND(SUM('Central Supply'!M113:N113),0)</f>
        <v>10504</v>
      </c>
      <c r="H16" s="7">
        <f>ROUND(+'Central Supply'!V113,0)</f>
        <v>2664</v>
      </c>
      <c r="I16" s="8">
        <f t="shared" si="1"/>
        <v>3.94</v>
      </c>
      <c r="J16" s="8"/>
      <c r="K16" s="9">
        <f t="shared" si="2"/>
        <v>-0.4146</v>
      </c>
    </row>
    <row r="17" spans="2:11" ht="12">
      <c r="B17">
        <f>+'Central Supply'!A12</f>
        <v>22</v>
      </c>
      <c r="C17" t="str">
        <f>+'Central Supply'!B12</f>
        <v>LOURDES MEDICAL CENTER</v>
      </c>
      <c r="D17" s="7">
        <f>ROUND(SUM('Central Supply'!M12:N12),0)</f>
        <v>105481</v>
      </c>
      <c r="E17" s="7">
        <f>ROUND(+'Central Supply'!V12,0)</f>
        <v>4975</v>
      </c>
      <c r="F17" s="8">
        <f t="shared" si="0"/>
        <v>21.2</v>
      </c>
      <c r="G17" s="7">
        <f>ROUND(SUM('Central Supply'!M114:N114),0)</f>
        <v>137047</v>
      </c>
      <c r="H17" s="7">
        <f>ROUND(+'Central Supply'!V114,0)</f>
        <v>4807</v>
      </c>
      <c r="I17" s="8">
        <f t="shared" si="1"/>
        <v>28.51</v>
      </c>
      <c r="J17" s="8"/>
      <c r="K17" s="9">
        <f t="shared" si="2"/>
        <v>0.3448</v>
      </c>
    </row>
    <row r="18" spans="2:11" ht="12">
      <c r="B18">
        <f>+'Central Supply'!A13</f>
        <v>23</v>
      </c>
      <c r="C18" t="str">
        <f>+'Central Supply'!B13</f>
        <v>OKANOGAN-DOUGLAS DISTRICT HOSPITAL</v>
      </c>
      <c r="D18" s="7">
        <f>ROUND(SUM('Central Supply'!M13:N13),0)</f>
        <v>16312</v>
      </c>
      <c r="E18" s="7">
        <f>ROUND(+'Central Supply'!V13,0)</f>
        <v>1506</v>
      </c>
      <c r="F18" s="8">
        <f t="shared" si="0"/>
        <v>10.83</v>
      </c>
      <c r="G18" s="7">
        <f>ROUND(SUM('Central Supply'!M115:N115),0)</f>
        <v>17895</v>
      </c>
      <c r="H18" s="7">
        <f>ROUND(+'Central Supply'!V115,0)</f>
        <v>1454</v>
      </c>
      <c r="I18" s="8">
        <f t="shared" si="1"/>
        <v>12.31</v>
      </c>
      <c r="J18" s="8"/>
      <c r="K18" s="9">
        <f t="shared" si="2"/>
        <v>0.1367</v>
      </c>
    </row>
    <row r="19" spans="2:11" ht="12">
      <c r="B19">
        <f>+'Central Supply'!A14</f>
        <v>26</v>
      </c>
      <c r="C19" t="str">
        <f>+'Central Supply'!B14</f>
        <v>PEACEHEALTH SAINT JOHN MEDICAL CENTER</v>
      </c>
      <c r="D19" s="7">
        <f>ROUND(SUM('Central Supply'!M14:N14),0)</f>
        <v>53136</v>
      </c>
      <c r="E19" s="7">
        <f>ROUND(+'Central Supply'!V14,0)</f>
        <v>23290</v>
      </c>
      <c r="F19" s="8">
        <f t="shared" si="0"/>
        <v>2.28</v>
      </c>
      <c r="G19" s="7">
        <f>ROUND(SUM('Central Supply'!M116:N116),0)</f>
        <v>67846</v>
      </c>
      <c r="H19" s="7">
        <f>ROUND(+'Central Supply'!V116,0)</f>
        <v>24570</v>
      </c>
      <c r="I19" s="8">
        <f t="shared" si="1"/>
        <v>2.76</v>
      </c>
      <c r="J19" s="8"/>
      <c r="K19" s="9">
        <f t="shared" si="2"/>
        <v>0.2105</v>
      </c>
    </row>
    <row r="20" spans="2:11" ht="12">
      <c r="B20">
        <f>+'Central Supply'!A15</f>
        <v>29</v>
      </c>
      <c r="C20" t="str">
        <f>+'Central Supply'!B15</f>
        <v>HARBORVIEW MEDICAL CENTER</v>
      </c>
      <c r="D20" s="7">
        <f>ROUND(SUM('Central Supply'!M15:N15),0)</f>
        <v>902044</v>
      </c>
      <c r="E20" s="7">
        <f>ROUND(+'Central Supply'!V15,0)</f>
        <v>43532</v>
      </c>
      <c r="F20" s="8">
        <f t="shared" si="0"/>
        <v>20.72</v>
      </c>
      <c r="G20" s="7">
        <f>ROUND(SUM('Central Supply'!M117:N117),0)</f>
        <v>1029889</v>
      </c>
      <c r="H20" s="7">
        <f>ROUND(+'Central Supply'!V117,0)</f>
        <v>43020</v>
      </c>
      <c r="I20" s="8">
        <f t="shared" si="1"/>
        <v>23.94</v>
      </c>
      <c r="J20" s="8"/>
      <c r="K20" s="9">
        <f t="shared" si="2"/>
        <v>0.1554</v>
      </c>
    </row>
    <row r="21" spans="2:11" ht="12">
      <c r="B21">
        <f>+'Central Supply'!A16</f>
        <v>32</v>
      </c>
      <c r="C21" t="str">
        <f>+'Central Supply'!B16</f>
        <v>SAINT JOSEPH MEDICAL CENTER</v>
      </c>
      <c r="D21" s="7">
        <f>ROUND(SUM('Central Supply'!M16:N16),0)</f>
        <v>934526</v>
      </c>
      <c r="E21" s="7">
        <f>ROUND(+'Central Supply'!V16,0)</f>
        <v>46717</v>
      </c>
      <c r="F21" s="8">
        <f t="shared" si="0"/>
        <v>20</v>
      </c>
      <c r="G21" s="7">
        <f>ROUND(SUM('Central Supply'!M118:N118),0)</f>
        <v>558416</v>
      </c>
      <c r="H21" s="7">
        <f>ROUND(+'Central Supply'!V118,0)</f>
        <v>43072</v>
      </c>
      <c r="I21" s="8">
        <f t="shared" si="1"/>
        <v>12.96</v>
      </c>
      <c r="J21" s="8"/>
      <c r="K21" s="9">
        <f t="shared" si="2"/>
        <v>-0.352</v>
      </c>
    </row>
    <row r="22" spans="2:11" ht="12">
      <c r="B22">
        <f>+'Central Supply'!A17</f>
        <v>35</v>
      </c>
      <c r="C22" t="str">
        <f>+'Central Supply'!B17</f>
        <v>ENUMCLAW REGIONAL HOSPITAL</v>
      </c>
      <c r="D22" s="7">
        <f>ROUND(SUM('Central Supply'!M17:N17),0)</f>
        <v>94482</v>
      </c>
      <c r="E22" s="7">
        <f>ROUND(+'Central Supply'!V17,0)</f>
        <v>3584</v>
      </c>
      <c r="F22" s="8">
        <f t="shared" si="0"/>
        <v>26.36</v>
      </c>
      <c r="G22" s="7">
        <f>ROUND(SUM('Central Supply'!M119:N119),0)</f>
        <v>63241</v>
      </c>
      <c r="H22" s="7">
        <f>ROUND(+'Central Supply'!V119,0)</f>
        <v>3826</v>
      </c>
      <c r="I22" s="8">
        <f t="shared" si="1"/>
        <v>16.53</v>
      </c>
      <c r="J22" s="8"/>
      <c r="K22" s="9">
        <f t="shared" si="2"/>
        <v>-0.3729</v>
      </c>
    </row>
    <row r="23" spans="2:11" ht="12">
      <c r="B23">
        <f>+'Central Supply'!A18</f>
        <v>37</v>
      </c>
      <c r="C23" t="str">
        <f>+'Central Supply'!B18</f>
        <v>DEACONESS MEDICAL CENTER</v>
      </c>
      <c r="D23" s="7">
        <f>ROUND(SUM('Central Supply'!M18:N18),0)</f>
        <v>788581</v>
      </c>
      <c r="E23" s="7">
        <f>ROUND(+'Central Supply'!V18,0)</f>
        <v>18891</v>
      </c>
      <c r="F23" s="8">
        <f t="shared" si="0"/>
        <v>41.74</v>
      </c>
      <c r="G23" s="7">
        <f>ROUND(SUM('Central Supply'!M120:N120),0)</f>
        <v>495651</v>
      </c>
      <c r="H23" s="7">
        <f>ROUND(+'Central Supply'!V120,0)</f>
        <v>24058</v>
      </c>
      <c r="I23" s="8">
        <f t="shared" si="1"/>
        <v>20.6</v>
      </c>
      <c r="J23" s="8"/>
      <c r="K23" s="9">
        <f t="shared" si="2"/>
        <v>-0.5065</v>
      </c>
    </row>
    <row r="24" spans="2:11" ht="12">
      <c r="B24">
        <f>+'Central Supply'!A19</f>
        <v>38</v>
      </c>
      <c r="C24" t="str">
        <f>+'Central Supply'!B19</f>
        <v>OLYMPIC MEDICAL CENTER</v>
      </c>
      <c r="D24" s="7">
        <f>ROUND(SUM('Central Supply'!M19:N19),0)</f>
        <v>89318</v>
      </c>
      <c r="E24" s="7">
        <f>ROUND(+'Central Supply'!V19,0)</f>
        <v>13147</v>
      </c>
      <c r="F24" s="8">
        <f t="shared" si="0"/>
        <v>6.79</v>
      </c>
      <c r="G24" s="7">
        <f>ROUND(SUM('Central Supply'!M121:N121),0)</f>
        <v>90607</v>
      </c>
      <c r="H24" s="7">
        <f>ROUND(+'Central Supply'!V121,0)</f>
        <v>13521</v>
      </c>
      <c r="I24" s="8">
        <f t="shared" si="1"/>
        <v>6.7</v>
      </c>
      <c r="J24" s="8"/>
      <c r="K24" s="9">
        <f t="shared" si="2"/>
        <v>-0.0133</v>
      </c>
    </row>
    <row r="25" spans="2:11" ht="12">
      <c r="B25">
        <f>+'Central Supply'!A20</f>
        <v>39</v>
      </c>
      <c r="C25" t="str">
        <f>+'Central Supply'!B20</f>
        <v>KENNEWICK GENERAL HOSPITAL</v>
      </c>
      <c r="D25" s="7">
        <f>ROUND(SUM('Central Supply'!M20:N20),0)</f>
        <v>270498</v>
      </c>
      <c r="E25" s="7">
        <f>ROUND(+'Central Supply'!V20,0)</f>
        <v>11240</v>
      </c>
      <c r="F25" s="8">
        <f t="shared" si="0"/>
        <v>24.07</v>
      </c>
      <c r="G25" s="7">
        <f>ROUND(SUM('Central Supply'!M122:N122),0)</f>
        <v>324107</v>
      </c>
      <c r="H25" s="7">
        <f>ROUND(+'Central Supply'!V122,0)</f>
        <v>11618</v>
      </c>
      <c r="I25" s="8">
        <f t="shared" si="1"/>
        <v>27.9</v>
      </c>
      <c r="J25" s="8"/>
      <c r="K25" s="9">
        <f t="shared" si="2"/>
        <v>0.1591</v>
      </c>
    </row>
    <row r="26" spans="2:11" ht="12">
      <c r="B26">
        <f>+'Central Supply'!A21</f>
        <v>43</v>
      </c>
      <c r="C26" t="str">
        <f>+'Central Supply'!B21</f>
        <v>WALLA WALLA GENERAL HOSPITAL</v>
      </c>
      <c r="D26" s="7">
        <f>ROUND(SUM('Central Supply'!M21:N21),0)</f>
        <v>100135</v>
      </c>
      <c r="E26" s="7">
        <f>ROUND(+'Central Supply'!V21,0)</f>
        <v>3984</v>
      </c>
      <c r="F26" s="8">
        <f t="shared" si="0"/>
        <v>25.13</v>
      </c>
      <c r="G26" s="7">
        <f>ROUND(SUM('Central Supply'!M123:N123),0)</f>
        <v>116019</v>
      </c>
      <c r="H26" s="7">
        <f>ROUND(+'Central Supply'!V123,0)</f>
        <v>4221</v>
      </c>
      <c r="I26" s="8">
        <f t="shared" si="1"/>
        <v>27.49</v>
      </c>
      <c r="J26" s="8"/>
      <c r="K26" s="9">
        <f t="shared" si="2"/>
        <v>0.0939</v>
      </c>
    </row>
    <row r="27" spans="2:11" ht="12">
      <c r="B27">
        <f>+'Central Supply'!A22</f>
        <v>45</v>
      </c>
      <c r="C27" t="str">
        <f>+'Central Supply'!B22</f>
        <v>COLUMBIA BASIN HOSPITAL</v>
      </c>
      <c r="D27" s="7">
        <f>ROUND(SUM('Central Supply'!M22:N22),0)</f>
        <v>4957</v>
      </c>
      <c r="E27" s="7">
        <f>ROUND(+'Central Supply'!V22,0)</f>
        <v>1214</v>
      </c>
      <c r="F27" s="8">
        <f t="shared" si="0"/>
        <v>4.08</v>
      </c>
      <c r="G27" s="7">
        <f>ROUND(SUM('Central Supply'!M124:N124),0)</f>
        <v>5166</v>
      </c>
      <c r="H27" s="7">
        <f>ROUND(+'Central Supply'!V124,0)</f>
        <v>1212</v>
      </c>
      <c r="I27" s="8">
        <f t="shared" si="1"/>
        <v>4.26</v>
      </c>
      <c r="J27" s="8"/>
      <c r="K27" s="9">
        <f t="shared" si="2"/>
        <v>0.0441</v>
      </c>
    </row>
    <row r="28" spans="2:11" ht="12">
      <c r="B28">
        <f>+'Central Supply'!A23</f>
        <v>46</v>
      </c>
      <c r="C28" t="str">
        <f>+'Central Supply'!B23</f>
        <v>PROSSER MEMORIAL HOSPITAL</v>
      </c>
      <c r="D28" s="7">
        <f>ROUND(SUM('Central Supply'!M23:N23),0)</f>
        <v>18896</v>
      </c>
      <c r="E28" s="7">
        <f>ROUND(+'Central Supply'!V23,0)</f>
        <v>2419</v>
      </c>
      <c r="F28" s="8">
        <f t="shared" si="0"/>
        <v>7.81</v>
      </c>
      <c r="G28" s="7">
        <f>ROUND(SUM('Central Supply'!M125:N125),0)</f>
        <v>32201</v>
      </c>
      <c r="H28" s="7">
        <f>ROUND(+'Central Supply'!V125,0)</f>
        <v>1940</v>
      </c>
      <c r="I28" s="8">
        <f t="shared" si="1"/>
        <v>16.6</v>
      </c>
      <c r="J28" s="8"/>
      <c r="K28" s="9">
        <f t="shared" si="2"/>
        <v>1.1255</v>
      </c>
    </row>
    <row r="29" spans="2:11" ht="12">
      <c r="B29">
        <f>+'Central Supply'!A24</f>
        <v>50</v>
      </c>
      <c r="C29" t="str">
        <f>+'Central Supply'!B24</f>
        <v>PROVIDENCE SAINT MARY MEDICAL CENTER</v>
      </c>
      <c r="D29" s="7">
        <f>ROUND(SUM('Central Supply'!M24:N24),0)</f>
        <v>253926</v>
      </c>
      <c r="E29" s="7">
        <f>ROUND(+'Central Supply'!V24,0)</f>
        <v>13790</v>
      </c>
      <c r="F29" s="8">
        <f t="shared" si="0"/>
        <v>18.41</v>
      </c>
      <c r="G29" s="7">
        <f>ROUND(SUM('Central Supply'!M126:N126),0)</f>
        <v>126012</v>
      </c>
      <c r="H29" s="7">
        <f>ROUND(+'Central Supply'!V126,0)</f>
        <v>13198</v>
      </c>
      <c r="I29" s="8">
        <f t="shared" si="1"/>
        <v>9.55</v>
      </c>
      <c r="J29" s="8"/>
      <c r="K29" s="9">
        <f t="shared" si="2"/>
        <v>-0.4813</v>
      </c>
    </row>
    <row r="30" spans="2:11" ht="12">
      <c r="B30">
        <f>+'Central Supply'!A25</f>
        <v>54</v>
      </c>
      <c r="C30" t="str">
        <f>+'Central Supply'!B25</f>
        <v>FORKS COMMUNITY HOSPITAL</v>
      </c>
      <c r="D30" s="7">
        <f>ROUND(SUM('Central Supply'!M25:N25),0)</f>
        <v>18922</v>
      </c>
      <c r="E30" s="7">
        <f>ROUND(+'Central Supply'!V25,0)</f>
        <v>2002</v>
      </c>
      <c r="F30" s="8">
        <f t="shared" si="0"/>
        <v>9.45</v>
      </c>
      <c r="G30" s="7">
        <f>ROUND(SUM('Central Supply'!M127:N127),0)</f>
        <v>18486</v>
      </c>
      <c r="H30" s="7">
        <f>ROUND(+'Central Supply'!V127,0)</f>
        <v>1817</v>
      </c>
      <c r="I30" s="8">
        <f t="shared" si="1"/>
        <v>10.17</v>
      </c>
      <c r="J30" s="8"/>
      <c r="K30" s="9">
        <f t="shared" si="2"/>
        <v>0.0762</v>
      </c>
    </row>
    <row r="31" spans="2:11" ht="12">
      <c r="B31">
        <f>+'Central Supply'!A26</f>
        <v>56</v>
      </c>
      <c r="C31" t="str">
        <f>+'Central Supply'!B26</f>
        <v>WILLAPA HARBOR HOSPITAL</v>
      </c>
      <c r="D31" s="7">
        <f>ROUND(SUM('Central Supply'!M26:N26),0)</f>
        <v>3158</v>
      </c>
      <c r="E31" s="7">
        <f>ROUND(+'Central Supply'!V26,0)</f>
        <v>1630</v>
      </c>
      <c r="F31" s="8">
        <f t="shared" si="0"/>
        <v>1.94</v>
      </c>
      <c r="G31" s="7">
        <f>ROUND(SUM('Central Supply'!M128:N128),0)</f>
        <v>3770</v>
      </c>
      <c r="H31" s="7">
        <f>ROUND(+'Central Supply'!V128,0)</f>
        <v>1521</v>
      </c>
      <c r="I31" s="8">
        <f t="shared" si="1"/>
        <v>2.48</v>
      </c>
      <c r="J31" s="8"/>
      <c r="K31" s="9">
        <f t="shared" si="2"/>
        <v>0.2784</v>
      </c>
    </row>
    <row r="32" spans="2:11" ht="12">
      <c r="B32">
        <f>+'Central Supply'!A27</f>
        <v>58</v>
      </c>
      <c r="C32" t="str">
        <f>+'Central Supply'!B27</f>
        <v>YAKIMA VALLEY MEMORIAL HOSPITAL</v>
      </c>
      <c r="D32" s="7">
        <f>ROUND(SUM('Central Supply'!M27:N27),0)</f>
        <v>309922</v>
      </c>
      <c r="E32" s="7">
        <f>ROUND(+'Central Supply'!V27,0)</f>
        <v>31658</v>
      </c>
      <c r="F32" s="8">
        <f t="shared" si="0"/>
        <v>9.79</v>
      </c>
      <c r="G32" s="7">
        <f>ROUND(SUM('Central Supply'!M129:N129),0)</f>
        <v>252527</v>
      </c>
      <c r="H32" s="7">
        <f>ROUND(+'Central Supply'!V129,0)</f>
        <v>33827</v>
      </c>
      <c r="I32" s="8">
        <f t="shared" si="1"/>
        <v>7.47</v>
      </c>
      <c r="J32" s="8"/>
      <c r="K32" s="9">
        <f t="shared" si="2"/>
        <v>-0.237</v>
      </c>
    </row>
    <row r="33" spans="2:11" ht="12">
      <c r="B33">
        <f>+'Central Supply'!A28</f>
        <v>63</v>
      </c>
      <c r="C33" t="str">
        <f>+'Central Supply'!B28</f>
        <v>GRAYS HARBOR COMMUNITY HOSPITAL</v>
      </c>
      <c r="D33" s="7">
        <f>ROUND(SUM('Central Supply'!M28:N28),0)</f>
        <v>172556</v>
      </c>
      <c r="E33" s="7">
        <f>ROUND(+'Central Supply'!V28,0)</f>
        <v>11731</v>
      </c>
      <c r="F33" s="8">
        <f t="shared" si="0"/>
        <v>14.71</v>
      </c>
      <c r="G33" s="7">
        <f>ROUND(SUM('Central Supply'!M130:N130),0)</f>
        <v>226660</v>
      </c>
      <c r="H33" s="7">
        <f>ROUND(+'Central Supply'!V130,0)</f>
        <v>12132</v>
      </c>
      <c r="I33" s="8">
        <f t="shared" si="1"/>
        <v>18.68</v>
      </c>
      <c r="J33" s="8"/>
      <c r="K33" s="9">
        <f t="shared" si="2"/>
        <v>0.2699</v>
      </c>
    </row>
    <row r="34" spans="2:11" ht="12">
      <c r="B34">
        <f>+'Central Supply'!A29</f>
        <v>78</v>
      </c>
      <c r="C34" t="str">
        <f>+'Central Supply'!B29</f>
        <v>SAMARITAN HOSPITAL</v>
      </c>
      <c r="D34" s="7">
        <f>ROUND(SUM('Central Supply'!M29:N29),0)</f>
        <v>29350</v>
      </c>
      <c r="E34" s="7">
        <f>ROUND(+'Central Supply'!V29,0)</f>
        <v>6208</v>
      </c>
      <c r="F34" s="8">
        <f t="shared" si="0"/>
        <v>4.73</v>
      </c>
      <c r="G34" s="7">
        <f>ROUND(SUM('Central Supply'!M131:N131),0)</f>
        <v>32935</v>
      </c>
      <c r="H34" s="7">
        <f>ROUND(+'Central Supply'!V131,0)</f>
        <v>6490</v>
      </c>
      <c r="I34" s="8">
        <f t="shared" si="1"/>
        <v>5.07</v>
      </c>
      <c r="J34" s="8"/>
      <c r="K34" s="9">
        <f t="shared" si="2"/>
        <v>0.0719</v>
      </c>
    </row>
    <row r="35" spans="2:11" ht="12">
      <c r="B35">
        <f>+'Central Supply'!A30</f>
        <v>79</v>
      </c>
      <c r="C35" t="str">
        <f>+'Central Supply'!B30</f>
        <v>OCEAN BEACH HOSPITAL</v>
      </c>
      <c r="D35" s="7">
        <f>ROUND(SUM('Central Supply'!M30:N30),0)</f>
        <v>9019</v>
      </c>
      <c r="E35" s="7">
        <f>ROUND(+'Central Supply'!V30,0)</f>
        <v>1836</v>
      </c>
      <c r="F35" s="8">
        <f t="shared" si="0"/>
        <v>4.91</v>
      </c>
      <c r="G35" s="7">
        <f>ROUND(SUM('Central Supply'!M132:N132),0)</f>
        <v>8593</v>
      </c>
      <c r="H35" s="7">
        <f>ROUND(+'Central Supply'!V132,0)</f>
        <v>1549</v>
      </c>
      <c r="I35" s="8">
        <f t="shared" si="1"/>
        <v>5.55</v>
      </c>
      <c r="J35" s="8"/>
      <c r="K35" s="9">
        <f t="shared" si="2"/>
        <v>0.1303</v>
      </c>
    </row>
    <row r="36" spans="2:11" ht="12">
      <c r="B36">
        <f>+'Central Supply'!A31</f>
        <v>80</v>
      </c>
      <c r="C36" t="str">
        <f>+'Central Supply'!B31</f>
        <v>ODESSA MEMORIAL HOSPITAL</v>
      </c>
      <c r="D36" s="7">
        <f>ROUND(SUM('Central Supply'!M31:N31),0)</f>
        <v>9000</v>
      </c>
      <c r="E36" s="7">
        <f>ROUND(+'Central Supply'!V31,0)</f>
        <v>252</v>
      </c>
      <c r="F36" s="8">
        <f t="shared" si="0"/>
        <v>35.71</v>
      </c>
      <c r="G36" s="7">
        <f>ROUND(SUM('Central Supply'!M133:N133),0)</f>
        <v>8802</v>
      </c>
      <c r="H36" s="7">
        <f>ROUND(+'Central Supply'!V133,0)</f>
        <v>237</v>
      </c>
      <c r="I36" s="8">
        <f t="shared" si="1"/>
        <v>37.14</v>
      </c>
      <c r="J36" s="8"/>
      <c r="K36" s="9">
        <f t="shared" si="2"/>
        <v>0.04</v>
      </c>
    </row>
    <row r="37" spans="2:11" ht="12">
      <c r="B37">
        <f>+'Central Supply'!A32</f>
        <v>81</v>
      </c>
      <c r="C37" t="str">
        <f>+'Central Supply'!B32</f>
        <v>GOOD SAMARITAN HOSPITAL</v>
      </c>
      <c r="D37" s="7">
        <f>ROUND(SUM('Central Supply'!M32:N32),0)</f>
        <v>577020</v>
      </c>
      <c r="E37" s="7">
        <f>ROUND(+'Central Supply'!V32,0)</f>
        <v>22063</v>
      </c>
      <c r="F37" s="8">
        <f t="shared" si="0"/>
        <v>26.15</v>
      </c>
      <c r="G37" s="7">
        <f>ROUND(SUM('Central Supply'!M134:N134),0)</f>
        <v>324225</v>
      </c>
      <c r="H37" s="7">
        <f>ROUND(+'Central Supply'!V134,0)</f>
        <v>21554</v>
      </c>
      <c r="I37" s="8">
        <f t="shared" si="1"/>
        <v>15.04</v>
      </c>
      <c r="J37" s="8"/>
      <c r="K37" s="9">
        <f t="shared" si="2"/>
        <v>-0.4249</v>
      </c>
    </row>
    <row r="38" spans="2:11" ht="12">
      <c r="B38">
        <f>+'Central Supply'!A33</f>
        <v>82</v>
      </c>
      <c r="C38" t="str">
        <f>+'Central Supply'!B33</f>
        <v>GARFIELD COUNTY MEMORIAL HOSPITAL</v>
      </c>
      <c r="D38" s="7">
        <f>ROUND(SUM('Central Supply'!M33:N33),0)</f>
        <v>2337</v>
      </c>
      <c r="E38" s="7">
        <f>ROUND(+'Central Supply'!V33,0)</f>
        <v>224</v>
      </c>
      <c r="F38" s="8">
        <f t="shared" si="0"/>
        <v>10.43</v>
      </c>
      <c r="G38" s="7">
        <f>ROUND(SUM('Central Supply'!M135:N135),0)</f>
        <v>2012</v>
      </c>
      <c r="H38" s="7">
        <f>ROUND(+'Central Supply'!V135,0)</f>
        <v>509</v>
      </c>
      <c r="I38" s="8">
        <f t="shared" si="1"/>
        <v>3.95</v>
      </c>
      <c r="J38" s="8"/>
      <c r="K38" s="9">
        <f t="shared" si="2"/>
        <v>-0.6213</v>
      </c>
    </row>
    <row r="39" spans="2:11" ht="12">
      <c r="B39">
        <f>+'Central Supply'!A34</f>
        <v>84</v>
      </c>
      <c r="C39" t="str">
        <f>+'Central Supply'!B34</f>
        <v>PROVIDENCE REGIONAL MEDICAL CENTER EVERETT</v>
      </c>
      <c r="D39" s="7">
        <f>ROUND(SUM('Central Supply'!M34:N34),0)</f>
        <v>1134840</v>
      </c>
      <c r="E39" s="7">
        <f>ROUND(+'Central Supply'!V34,0)</f>
        <v>47661</v>
      </c>
      <c r="F39" s="8">
        <f t="shared" si="0"/>
        <v>23.81</v>
      </c>
      <c r="G39" s="7">
        <f>ROUND(SUM('Central Supply'!M136:N136),0)</f>
        <v>1443221</v>
      </c>
      <c r="H39" s="7">
        <f>ROUND(+'Central Supply'!V136,0)</f>
        <v>52314</v>
      </c>
      <c r="I39" s="8">
        <f t="shared" si="1"/>
        <v>27.59</v>
      </c>
      <c r="J39" s="8"/>
      <c r="K39" s="9">
        <f t="shared" si="2"/>
        <v>0.1588</v>
      </c>
    </row>
    <row r="40" spans="2:11" ht="12">
      <c r="B40">
        <f>+'Central Supply'!A35</f>
        <v>85</v>
      </c>
      <c r="C40" t="str">
        <f>+'Central Supply'!B35</f>
        <v>JEFFERSON HEALTHCARE HOSPITAL</v>
      </c>
      <c r="D40" s="7">
        <f>ROUND(SUM('Central Supply'!M35:N35),0)</f>
        <v>10345</v>
      </c>
      <c r="E40" s="7">
        <f>ROUND(+'Central Supply'!V35,0)</f>
        <v>4378</v>
      </c>
      <c r="F40" s="8">
        <f t="shared" si="0"/>
        <v>2.36</v>
      </c>
      <c r="G40" s="7">
        <f>ROUND(SUM('Central Supply'!M137:N137),0)</f>
        <v>10585</v>
      </c>
      <c r="H40" s="7">
        <f>ROUND(+'Central Supply'!V137,0)</f>
        <v>4690</v>
      </c>
      <c r="I40" s="8">
        <f t="shared" si="1"/>
        <v>2.26</v>
      </c>
      <c r="J40" s="8"/>
      <c r="K40" s="9">
        <f t="shared" si="2"/>
        <v>-0.0424</v>
      </c>
    </row>
    <row r="41" spans="2:11" ht="12">
      <c r="B41">
        <f>+'Central Supply'!A36</f>
        <v>96</v>
      </c>
      <c r="C41" t="str">
        <f>+'Central Supply'!B36</f>
        <v>SKYLINE HOSPITAL</v>
      </c>
      <c r="D41" s="7">
        <f>ROUND(SUM('Central Supply'!M36:N36),0)</f>
        <v>11077</v>
      </c>
      <c r="E41" s="7">
        <f>ROUND(+'Central Supply'!V36,0)</f>
        <v>1264</v>
      </c>
      <c r="F41" s="8">
        <f t="shared" si="0"/>
        <v>8.76</v>
      </c>
      <c r="G41" s="7">
        <f>ROUND(SUM('Central Supply'!M138:N138),0)</f>
        <v>20140</v>
      </c>
      <c r="H41" s="7">
        <f>ROUND(+'Central Supply'!V138,0)</f>
        <v>1369</v>
      </c>
      <c r="I41" s="8">
        <f t="shared" si="1"/>
        <v>14.71</v>
      </c>
      <c r="J41" s="8"/>
      <c r="K41" s="9">
        <f t="shared" si="2"/>
        <v>0.6792</v>
      </c>
    </row>
    <row r="42" spans="2:11" ht="12">
      <c r="B42">
        <f>+'Central Supply'!A37</f>
        <v>102</v>
      </c>
      <c r="C42" t="str">
        <f>+'Central Supply'!B37</f>
        <v>YAKIMA REGIONAL MEDICAL AND CARDIAC CENTER</v>
      </c>
      <c r="D42" s="7">
        <f>ROUND(SUM('Central Supply'!M37:N37),0)</f>
        <v>190165</v>
      </c>
      <c r="E42" s="7">
        <f>ROUND(+'Central Supply'!V37,0)</f>
        <v>13168</v>
      </c>
      <c r="F42" s="8">
        <f t="shared" si="0"/>
        <v>14.44</v>
      </c>
      <c r="G42" s="7">
        <f>ROUND(SUM('Central Supply'!M139:N139),0)</f>
        <v>168105</v>
      </c>
      <c r="H42" s="7">
        <f>ROUND(+'Central Supply'!V139,0)</f>
        <v>12871</v>
      </c>
      <c r="I42" s="8">
        <f t="shared" si="1"/>
        <v>13.06</v>
      </c>
      <c r="J42" s="8"/>
      <c r="K42" s="9">
        <f t="shared" si="2"/>
        <v>-0.0956</v>
      </c>
    </row>
    <row r="43" spans="2:11" ht="12">
      <c r="B43">
        <f>+'Central Supply'!A38</f>
        <v>104</v>
      </c>
      <c r="C43" t="str">
        <f>+'Central Supply'!B38</f>
        <v>VALLEY GENERAL HOSPITAL</v>
      </c>
      <c r="D43" s="7">
        <f>ROUND(SUM('Central Supply'!M38:N38),0)</f>
        <v>29899</v>
      </c>
      <c r="E43" s="7">
        <f>ROUND(+'Central Supply'!V38,0)</f>
        <v>5790</v>
      </c>
      <c r="F43" s="8">
        <f t="shared" si="0"/>
        <v>5.16</v>
      </c>
      <c r="G43" s="7">
        <f>ROUND(SUM('Central Supply'!M140:N140),0)</f>
        <v>39111</v>
      </c>
      <c r="H43" s="7">
        <f>ROUND(+'Central Supply'!V140,0)</f>
        <v>5972</v>
      </c>
      <c r="I43" s="8">
        <f t="shared" si="1"/>
        <v>6.55</v>
      </c>
      <c r="J43" s="8"/>
      <c r="K43" s="9">
        <f t="shared" si="2"/>
        <v>0.2694</v>
      </c>
    </row>
    <row r="44" spans="2:11" ht="12">
      <c r="B44">
        <f>+'Central Supply'!A39</f>
        <v>106</v>
      </c>
      <c r="C44" t="str">
        <f>+'Central Supply'!B39</f>
        <v>CASCADE VALLEY HOSPITAL</v>
      </c>
      <c r="D44" s="7">
        <f>ROUND(SUM('Central Supply'!M39:N39),0)</f>
        <v>33406</v>
      </c>
      <c r="E44" s="7">
        <f>ROUND(+'Central Supply'!V39,0)</f>
        <v>4926</v>
      </c>
      <c r="F44" s="8">
        <f t="shared" si="0"/>
        <v>6.78</v>
      </c>
      <c r="G44" s="7">
        <f>ROUND(SUM('Central Supply'!M141:N141),0)</f>
        <v>26069</v>
      </c>
      <c r="H44" s="7">
        <f>ROUND(+'Central Supply'!V141,0)</f>
        <v>4607</v>
      </c>
      <c r="I44" s="8">
        <f t="shared" si="1"/>
        <v>5.66</v>
      </c>
      <c r="J44" s="8"/>
      <c r="K44" s="9">
        <f t="shared" si="2"/>
        <v>-0.1652</v>
      </c>
    </row>
    <row r="45" spans="2:11" ht="12">
      <c r="B45">
        <f>+'Central Supply'!A40</f>
        <v>107</v>
      </c>
      <c r="C45" t="str">
        <f>+'Central Supply'!B40</f>
        <v>NORTH VALLEY HOSPITAL</v>
      </c>
      <c r="D45" s="7">
        <f>ROUND(SUM('Central Supply'!M40:N40),0)</f>
        <v>12561</v>
      </c>
      <c r="E45" s="7">
        <f>ROUND(+'Central Supply'!V40,0)</f>
        <v>2275</v>
      </c>
      <c r="F45" s="8">
        <f t="shared" si="0"/>
        <v>5.52</v>
      </c>
      <c r="G45" s="7">
        <f>ROUND(SUM('Central Supply'!M142:N142),0)</f>
        <v>8563</v>
      </c>
      <c r="H45" s="7">
        <f>ROUND(+'Central Supply'!V142,0)</f>
        <v>2016</v>
      </c>
      <c r="I45" s="8">
        <f t="shared" si="1"/>
        <v>4.25</v>
      </c>
      <c r="J45" s="8"/>
      <c r="K45" s="9">
        <f t="shared" si="2"/>
        <v>-0.2301</v>
      </c>
    </row>
    <row r="46" spans="2:11" ht="12">
      <c r="B46">
        <f>+'Central Supply'!A41</f>
        <v>108</v>
      </c>
      <c r="C46" t="str">
        <f>+'Central Supply'!B41</f>
        <v>TRI-STATE MEMORIAL HOSPITAL</v>
      </c>
      <c r="D46" s="7">
        <f>ROUND(SUM('Central Supply'!M41:N41),0)</f>
        <v>72023</v>
      </c>
      <c r="E46" s="7">
        <f>ROUND(+'Central Supply'!V41,0)</f>
        <v>5384</v>
      </c>
      <c r="F46" s="8">
        <f t="shared" si="0"/>
        <v>13.38</v>
      </c>
      <c r="G46" s="7">
        <f>ROUND(SUM('Central Supply'!M143:N143),0)</f>
        <v>0</v>
      </c>
      <c r="H46" s="7">
        <f>ROUND(+'Central Supply'!V143,0)</f>
        <v>0</v>
      </c>
      <c r="I46" s="8">
        <f t="shared" si="1"/>
      </c>
      <c r="J46" s="8"/>
      <c r="K46" s="9">
        <f t="shared" si="2"/>
      </c>
    </row>
    <row r="47" spans="2:11" ht="12">
      <c r="B47">
        <f>+'Central Supply'!A42</f>
        <v>111</v>
      </c>
      <c r="C47" t="str">
        <f>+'Central Supply'!B42</f>
        <v>EAST ADAMS RURAL HOSPITAL</v>
      </c>
      <c r="D47" s="7">
        <f>ROUND(SUM('Central Supply'!M42:N42),0)</f>
        <v>0</v>
      </c>
      <c r="E47" s="7">
        <f>ROUND(+'Central Supply'!V42,0)</f>
        <v>521</v>
      </c>
      <c r="F47" s="8">
        <f t="shared" si="0"/>
      </c>
      <c r="G47" s="7">
        <f>ROUND(SUM('Central Supply'!M144:N144),0)</f>
        <v>4293</v>
      </c>
      <c r="H47" s="7">
        <f>ROUND(+'Central Supply'!V144,0)</f>
        <v>588</v>
      </c>
      <c r="I47" s="8">
        <f t="shared" si="1"/>
        <v>7.3</v>
      </c>
      <c r="J47" s="8"/>
      <c r="K47" s="9">
        <f t="shared" si="2"/>
      </c>
    </row>
    <row r="48" spans="2:11" ht="12">
      <c r="B48">
        <f>+'Central Supply'!A43</f>
        <v>125</v>
      </c>
      <c r="C48" t="str">
        <f>+'Central Supply'!B43</f>
        <v>OTHELLO COMMUNITY HOSPITAL</v>
      </c>
      <c r="D48" s="7">
        <f>ROUND(SUM('Central Supply'!M43:N43),0)</f>
        <v>6043</v>
      </c>
      <c r="E48" s="7">
        <f>ROUND(+'Central Supply'!V43,0)</f>
        <v>1899</v>
      </c>
      <c r="F48" s="8">
        <f t="shared" si="0"/>
        <v>3.18</v>
      </c>
      <c r="G48" s="7">
        <f>ROUND(SUM('Central Supply'!M145:N145),0)</f>
        <v>5993</v>
      </c>
      <c r="H48" s="7">
        <f>ROUND(+'Central Supply'!V145,0)</f>
        <v>1895</v>
      </c>
      <c r="I48" s="8">
        <f t="shared" si="1"/>
        <v>3.16</v>
      </c>
      <c r="J48" s="8"/>
      <c r="K48" s="9">
        <f t="shared" si="2"/>
        <v>-0.0063</v>
      </c>
    </row>
    <row r="49" spans="2:11" ht="12">
      <c r="B49">
        <f>+'Central Supply'!A44</f>
        <v>126</v>
      </c>
      <c r="C49" t="str">
        <f>+'Central Supply'!B44</f>
        <v>HIGHLINE MEDICAL CENTER</v>
      </c>
      <c r="D49" s="7">
        <f>ROUND(SUM('Central Supply'!M44:N44),0)</f>
        <v>236800</v>
      </c>
      <c r="E49" s="7">
        <f>ROUND(+'Central Supply'!V44,0)</f>
        <v>20908</v>
      </c>
      <c r="F49" s="8">
        <f t="shared" si="0"/>
        <v>11.33</v>
      </c>
      <c r="G49" s="7">
        <f>ROUND(SUM('Central Supply'!M146:N146),0)</f>
        <v>265804</v>
      </c>
      <c r="H49" s="7">
        <f>ROUND(+'Central Supply'!V146,0)</f>
        <v>21534</v>
      </c>
      <c r="I49" s="8">
        <f t="shared" si="1"/>
        <v>12.34</v>
      </c>
      <c r="J49" s="8"/>
      <c r="K49" s="9">
        <f t="shared" si="2"/>
        <v>0.0891</v>
      </c>
    </row>
    <row r="50" spans="2:11" ht="12">
      <c r="B50">
        <f>+'Central Supply'!A45</f>
        <v>128</v>
      </c>
      <c r="C50" t="str">
        <f>+'Central Supply'!B45</f>
        <v>UNIVERSITY OF WASHINGTON MEDICAL CENTER</v>
      </c>
      <c r="D50" s="7">
        <f>ROUND(SUM('Central Supply'!M45:N45),0)</f>
        <v>2273990</v>
      </c>
      <c r="E50" s="7">
        <f>ROUND(+'Central Supply'!V45,0)</f>
        <v>48016</v>
      </c>
      <c r="F50" s="8">
        <f t="shared" si="0"/>
        <v>47.36</v>
      </c>
      <c r="G50" s="7">
        <f>ROUND(SUM('Central Supply'!M147:N147),0)</f>
        <v>2072988</v>
      </c>
      <c r="H50" s="7">
        <f>ROUND(+'Central Supply'!V147,0)</f>
        <v>48950</v>
      </c>
      <c r="I50" s="8">
        <f t="shared" si="1"/>
        <v>42.35</v>
      </c>
      <c r="J50" s="8"/>
      <c r="K50" s="9">
        <f t="shared" si="2"/>
        <v>-0.1058</v>
      </c>
    </row>
    <row r="51" spans="2:11" ht="12">
      <c r="B51">
        <f>+'Central Supply'!A46</f>
        <v>129</v>
      </c>
      <c r="C51" t="str">
        <f>+'Central Supply'!B46</f>
        <v>QUINCY VALLEY MEDICAL CENTER</v>
      </c>
      <c r="D51" s="7">
        <f>ROUND(SUM('Central Supply'!M46:N46),0)</f>
        <v>2335</v>
      </c>
      <c r="E51" s="7">
        <f>ROUND(+'Central Supply'!V46,0)</f>
        <v>501</v>
      </c>
      <c r="F51" s="8">
        <f t="shared" si="0"/>
        <v>4.66</v>
      </c>
      <c r="G51" s="7">
        <f>ROUND(SUM('Central Supply'!M148:N148),0)</f>
        <v>2533</v>
      </c>
      <c r="H51" s="7">
        <f>ROUND(+'Central Supply'!V148,0)</f>
        <v>591</v>
      </c>
      <c r="I51" s="8">
        <f t="shared" si="1"/>
        <v>4.29</v>
      </c>
      <c r="J51" s="8"/>
      <c r="K51" s="9">
        <f t="shared" si="2"/>
        <v>-0.0794</v>
      </c>
    </row>
    <row r="52" spans="2:11" ht="12">
      <c r="B52">
        <f>+'Central Supply'!A47</f>
        <v>130</v>
      </c>
      <c r="C52" t="str">
        <f>+'Central Supply'!B47</f>
        <v>NORTHWEST HOSPITAL &amp; MEDICAL CENTER</v>
      </c>
      <c r="D52" s="7">
        <f>ROUND(SUM('Central Supply'!M47:N47),0)</f>
        <v>401171</v>
      </c>
      <c r="E52" s="7">
        <f>ROUND(+'Central Supply'!V47,0)</f>
        <v>23626</v>
      </c>
      <c r="F52" s="8">
        <f t="shared" si="0"/>
        <v>16.98</v>
      </c>
      <c r="G52" s="7">
        <f>ROUND(SUM('Central Supply'!M149:N149),0)</f>
        <v>441913</v>
      </c>
      <c r="H52" s="7">
        <f>ROUND(+'Central Supply'!V149,0)</f>
        <v>24107</v>
      </c>
      <c r="I52" s="8">
        <f t="shared" si="1"/>
        <v>18.33</v>
      </c>
      <c r="J52" s="8"/>
      <c r="K52" s="9">
        <f t="shared" si="2"/>
        <v>0.0795</v>
      </c>
    </row>
    <row r="53" spans="2:11" ht="12">
      <c r="B53">
        <f>+'Central Supply'!A48</f>
        <v>131</v>
      </c>
      <c r="C53" t="str">
        <f>+'Central Supply'!B48</f>
        <v>OVERLAKE HOSPITAL MEDICAL CENTER</v>
      </c>
      <c r="D53" s="7">
        <f>ROUND(SUM('Central Supply'!M48:N48),0)</f>
        <v>554610</v>
      </c>
      <c r="E53" s="7">
        <f>ROUND(+'Central Supply'!V48,0)</f>
        <v>36964</v>
      </c>
      <c r="F53" s="8">
        <f t="shared" si="0"/>
        <v>15</v>
      </c>
      <c r="G53" s="7">
        <f>ROUND(SUM('Central Supply'!M150:N150),0)</f>
        <v>728611</v>
      </c>
      <c r="H53" s="7">
        <f>ROUND(+'Central Supply'!V150,0)</f>
        <v>40193</v>
      </c>
      <c r="I53" s="8">
        <f t="shared" si="1"/>
        <v>18.13</v>
      </c>
      <c r="J53" s="8"/>
      <c r="K53" s="9">
        <f t="shared" si="2"/>
        <v>0.2087</v>
      </c>
    </row>
    <row r="54" spans="2:11" ht="12">
      <c r="B54">
        <f>+'Central Supply'!A49</f>
        <v>132</v>
      </c>
      <c r="C54" t="str">
        <f>+'Central Supply'!B49</f>
        <v>SAINT CLARE HOSPITAL</v>
      </c>
      <c r="D54" s="7">
        <f>ROUND(SUM('Central Supply'!M49:N49),0)</f>
        <v>350861</v>
      </c>
      <c r="E54" s="7">
        <f>ROUND(+'Central Supply'!V49,0)</f>
        <v>11965</v>
      </c>
      <c r="F54" s="8">
        <f t="shared" si="0"/>
        <v>29.32</v>
      </c>
      <c r="G54" s="7">
        <f>ROUND(SUM('Central Supply'!M151:N151),0)</f>
        <v>216160</v>
      </c>
      <c r="H54" s="7">
        <f>ROUND(+'Central Supply'!V151,0)</f>
        <v>12684</v>
      </c>
      <c r="I54" s="8">
        <f t="shared" si="1"/>
        <v>17.04</v>
      </c>
      <c r="J54" s="8"/>
      <c r="K54" s="9">
        <f t="shared" si="2"/>
        <v>-0.4188</v>
      </c>
    </row>
    <row r="55" spans="2:11" ht="12">
      <c r="B55">
        <f>+'Central Supply'!A50</f>
        <v>134</v>
      </c>
      <c r="C55" t="str">
        <f>+'Central Supply'!B50</f>
        <v>ISLAND HOSPITAL</v>
      </c>
      <c r="D55" s="7">
        <f>ROUND(SUM('Central Supply'!M50:N50),0)</f>
        <v>60170</v>
      </c>
      <c r="E55" s="7">
        <f>ROUND(+'Central Supply'!V50,0)</f>
        <v>7752</v>
      </c>
      <c r="F55" s="8">
        <f t="shared" si="0"/>
        <v>7.76</v>
      </c>
      <c r="G55" s="7">
        <f>ROUND(SUM('Central Supply'!M152:N152),0)</f>
        <v>55170</v>
      </c>
      <c r="H55" s="7">
        <f>ROUND(+'Central Supply'!V152,0)</f>
        <v>8079</v>
      </c>
      <c r="I55" s="8">
        <f t="shared" si="1"/>
        <v>6.83</v>
      </c>
      <c r="J55" s="8"/>
      <c r="K55" s="9">
        <f t="shared" si="2"/>
        <v>-0.1198</v>
      </c>
    </row>
    <row r="56" spans="2:11" ht="12">
      <c r="B56">
        <f>+'Central Supply'!A51</f>
        <v>137</v>
      </c>
      <c r="C56" t="str">
        <f>+'Central Supply'!B51</f>
        <v>LINCOLN HOSPITAL</v>
      </c>
      <c r="D56" s="7">
        <f>ROUND(SUM('Central Supply'!M51:N51),0)</f>
        <v>5814</v>
      </c>
      <c r="E56" s="7">
        <f>ROUND(+'Central Supply'!V51,0)</f>
        <v>289</v>
      </c>
      <c r="F56" s="8">
        <f t="shared" si="0"/>
        <v>20.12</v>
      </c>
      <c r="G56" s="7">
        <f>ROUND(SUM('Central Supply'!M153:N153),0)</f>
        <v>5568</v>
      </c>
      <c r="H56" s="7">
        <f>ROUND(+'Central Supply'!V153,0)</f>
        <v>1252</v>
      </c>
      <c r="I56" s="8">
        <f t="shared" si="1"/>
        <v>4.45</v>
      </c>
      <c r="J56" s="8"/>
      <c r="K56" s="9">
        <f t="shared" si="2"/>
        <v>-0.7788</v>
      </c>
    </row>
    <row r="57" spans="2:11" ht="12">
      <c r="B57">
        <f>+'Central Supply'!A52</f>
        <v>138</v>
      </c>
      <c r="C57" t="str">
        <f>+'Central Supply'!B52</f>
        <v>SWEDISH EDMONDS</v>
      </c>
      <c r="D57" s="7">
        <f>ROUND(SUM('Central Supply'!M52:N52),0)</f>
        <v>108827</v>
      </c>
      <c r="E57" s="7">
        <f>ROUND(+'Central Supply'!V52,0)</f>
        <v>15861</v>
      </c>
      <c r="F57" s="8">
        <f t="shared" si="0"/>
        <v>6.86</v>
      </c>
      <c r="G57" s="7">
        <f>ROUND(SUM('Central Supply'!M154:N154),0)</f>
        <v>87171</v>
      </c>
      <c r="H57" s="7">
        <f>ROUND(+'Central Supply'!V154,0)</f>
        <v>15975</v>
      </c>
      <c r="I57" s="8">
        <f t="shared" si="1"/>
        <v>5.46</v>
      </c>
      <c r="J57" s="8"/>
      <c r="K57" s="9">
        <f t="shared" si="2"/>
        <v>-0.2041</v>
      </c>
    </row>
    <row r="58" spans="2:11" ht="12">
      <c r="B58">
        <f>+'Central Supply'!A53</f>
        <v>139</v>
      </c>
      <c r="C58" t="str">
        <f>+'Central Supply'!B53</f>
        <v>PROVIDENCE HOLY FAMILY HOSPITAL</v>
      </c>
      <c r="D58" s="7">
        <f>ROUND(SUM('Central Supply'!M53:N53),0)</f>
        <v>269097</v>
      </c>
      <c r="E58" s="7">
        <f>ROUND(+'Central Supply'!V53,0)</f>
        <v>21255</v>
      </c>
      <c r="F58" s="8">
        <f t="shared" si="0"/>
        <v>12.66</v>
      </c>
      <c r="G58" s="7">
        <f>ROUND(SUM('Central Supply'!M155:N155),0)</f>
        <v>313239</v>
      </c>
      <c r="H58" s="7">
        <f>ROUND(+'Central Supply'!V155,0)</f>
        <v>22355</v>
      </c>
      <c r="I58" s="8">
        <f t="shared" si="1"/>
        <v>14.01</v>
      </c>
      <c r="J58" s="8"/>
      <c r="K58" s="9">
        <f t="shared" si="2"/>
        <v>0.1066</v>
      </c>
    </row>
    <row r="59" spans="2:11" ht="12">
      <c r="B59">
        <f>+'Central Supply'!A54</f>
        <v>140</v>
      </c>
      <c r="C59" t="str">
        <f>+'Central Supply'!B54</f>
        <v>KITTITAS VALLEY HOSPITAL</v>
      </c>
      <c r="D59" s="7">
        <f>ROUND(SUM('Central Supply'!M54:N54),0)</f>
        <v>46094</v>
      </c>
      <c r="E59" s="7">
        <f>ROUND(+'Central Supply'!V54,0)</f>
        <v>4055</v>
      </c>
      <c r="F59" s="8">
        <f t="shared" si="0"/>
        <v>11.37</v>
      </c>
      <c r="G59" s="7">
        <f>ROUND(SUM('Central Supply'!M156:N156),0)</f>
        <v>36391</v>
      </c>
      <c r="H59" s="7">
        <f>ROUND(+'Central Supply'!V156,0)</f>
        <v>4400</v>
      </c>
      <c r="I59" s="8">
        <f t="shared" si="1"/>
        <v>8.27</v>
      </c>
      <c r="J59" s="8"/>
      <c r="K59" s="9">
        <f t="shared" si="2"/>
        <v>-0.2726</v>
      </c>
    </row>
    <row r="60" spans="2:11" ht="12">
      <c r="B60">
        <f>+'Central Supply'!A55</f>
        <v>141</v>
      </c>
      <c r="C60" t="str">
        <f>+'Central Supply'!B55</f>
        <v>DAYTON GENERAL HOSPITAL</v>
      </c>
      <c r="D60" s="7">
        <f>ROUND(SUM('Central Supply'!M55:N55),0)</f>
        <v>0</v>
      </c>
      <c r="E60" s="7">
        <f>ROUND(+'Central Supply'!V55,0)</f>
        <v>494</v>
      </c>
      <c r="F60" s="8">
        <f t="shared" si="0"/>
      </c>
      <c r="G60" s="7">
        <f>ROUND(SUM('Central Supply'!M157:N157),0)</f>
        <v>0</v>
      </c>
      <c r="H60" s="7">
        <f>ROUND(+'Central Supply'!V157,0)</f>
        <v>0</v>
      </c>
      <c r="I60" s="8">
        <f t="shared" si="1"/>
      </c>
      <c r="J60" s="8"/>
      <c r="K60" s="9">
        <f t="shared" si="2"/>
      </c>
    </row>
    <row r="61" spans="2:11" ht="12">
      <c r="B61">
        <f>+'Central Supply'!A56</f>
        <v>142</v>
      </c>
      <c r="C61" t="str">
        <f>+'Central Supply'!B56</f>
        <v>HARRISON MEDICAL CENTER</v>
      </c>
      <c r="D61" s="7">
        <f>ROUND(SUM('Central Supply'!M56:N56),0)</f>
        <v>154938</v>
      </c>
      <c r="E61" s="7">
        <f>ROUND(+'Central Supply'!V56,0)</f>
        <v>28659</v>
      </c>
      <c r="F61" s="8">
        <f t="shared" si="0"/>
        <v>5.41</v>
      </c>
      <c r="G61" s="7">
        <f>ROUND(SUM('Central Supply'!M158:N158),0)</f>
        <v>161134</v>
      </c>
      <c r="H61" s="7">
        <f>ROUND(+'Central Supply'!V158,0)</f>
        <v>28694</v>
      </c>
      <c r="I61" s="8">
        <f t="shared" si="1"/>
        <v>5.62</v>
      </c>
      <c r="J61" s="8"/>
      <c r="K61" s="9">
        <f t="shared" si="2"/>
        <v>0.0388</v>
      </c>
    </row>
    <row r="62" spans="2:11" ht="12">
      <c r="B62">
        <f>+'Central Supply'!A57</f>
        <v>145</v>
      </c>
      <c r="C62" t="str">
        <f>+'Central Supply'!B57</f>
        <v>PEACEHEALTH SAINT JOSEPH HOSPITAL</v>
      </c>
      <c r="D62" s="7">
        <f>ROUND(SUM('Central Supply'!M57:N57),0)</f>
        <v>543401</v>
      </c>
      <c r="E62" s="7">
        <f>ROUND(+'Central Supply'!V57,0)</f>
        <v>30005</v>
      </c>
      <c r="F62" s="8">
        <f t="shared" si="0"/>
        <v>18.11</v>
      </c>
      <c r="G62" s="7">
        <f>ROUND(SUM('Central Supply'!M159:N159),0)</f>
        <v>716726</v>
      </c>
      <c r="H62" s="7">
        <f>ROUND(+'Central Supply'!V159,0)</f>
        <v>32043</v>
      </c>
      <c r="I62" s="8">
        <f t="shared" si="1"/>
        <v>22.37</v>
      </c>
      <c r="J62" s="8"/>
      <c r="K62" s="9">
        <f t="shared" si="2"/>
        <v>0.2352</v>
      </c>
    </row>
    <row r="63" spans="2:11" ht="12">
      <c r="B63">
        <f>+'Central Supply'!A58</f>
        <v>147</v>
      </c>
      <c r="C63" t="str">
        <f>+'Central Supply'!B58</f>
        <v>MID VALLEY HOSPITAL</v>
      </c>
      <c r="D63" s="7">
        <f>ROUND(SUM('Central Supply'!M58:N58),0)</f>
        <v>24247</v>
      </c>
      <c r="E63" s="7">
        <f>ROUND(+'Central Supply'!V58,0)</f>
        <v>3063</v>
      </c>
      <c r="F63" s="8">
        <f t="shared" si="0"/>
        <v>7.92</v>
      </c>
      <c r="G63" s="7">
        <f>ROUND(SUM('Central Supply'!M160:N160),0)</f>
        <v>23453</v>
      </c>
      <c r="H63" s="7">
        <f>ROUND(+'Central Supply'!V160,0)</f>
        <v>3023</v>
      </c>
      <c r="I63" s="8">
        <f t="shared" si="1"/>
        <v>7.76</v>
      </c>
      <c r="J63" s="8"/>
      <c r="K63" s="9">
        <f t="shared" si="2"/>
        <v>-0.0202</v>
      </c>
    </row>
    <row r="64" spans="2:11" ht="12">
      <c r="B64">
        <f>+'Central Supply'!A59</f>
        <v>148</v>
      </c>
      <c r="C64" t="str">
        <f>+'Central Supply'!B59</f>
        <v>KINDRED HOSPITAL - SEATTLE</v>
      </c>
      <c r="D64" s="7">
        <f>ROUND(SUM('Central Supply'!M59:N59),0)</f>
        <v>43663</v>
      </c>
      <c r="E64" s="7">
        <f>ROUND(+'Central Supply'!V59,0)</f>
        <v>897</v>
      </c>
      <c r="F64" s="8">
        <f t="shared" si="0"/>
        <v>48.68</v>
      </c>
      <c r="G64" s="7">
        <f>ROUND(SUM('Central Supply'!M161:N161),0)</f>
        <v>54467</v>
      </c>
      <c r="H64" s="7">
        <f>ROUND(+'Central Supply'!V161,0)</f>
        <v>937</v>
      </c>
      <c r="I64" s="8">
        <f t="shared" si="1"/>
        <v>58.13</v>
      </c>
      <c r="J64" s="8"/>
      <c r="K64" s="9">
        <f t="shared" si="2"/>
        <v>0.1941</v>
      </c>
    </row>
    <row r="65" spans="2:11" ht="12">
      <c r="B65">
        <f>+'Central Supply'!A60</f>
        <v>150</v>
      </c>
      <c r="C65" t="str">
        <f>+'Central Supply'!B60</f>
        <v>COULEE COMMUNITY HOSPITAL</v>
      </c>
      <c r="D65" s="7">
        <f>ROUND(SUM('Central Supply'!M60:N60),0)</f>
        <v>15403</v>
      </c>
      <c r="E65" s="7">
        <f>ROUND(+'Central Supply'!V60,0)</f>
        <v>1330</v>
      </c>
      <c r="F65" s="8">
        <f t="shared" si="0"/>
        <v>11.58</v>
      </c>
      <c r="G65" s="7">
        <f>ROUND(SUM('Central Supply'!M162:N162),0)</f>
        <v>2527</v>
      </c>
      <c r="H65" s="7">
        <f>ROUND(+'Central Supply'!V162,0)</f>
        <v>2219</v>
      </c>
      <c r="I65" s="8">
        <f t="shared" si="1"/>
        <v>1.14</v>
      </c>
      <c r="J65" s="8"/>
      <c r="K65" s="9">
        <f t="shared" si="2"/>
        <v>-0.9016</v>
      </c>
    </row>
    <row r="66" spans="2:11" ht="12">
      <c r="B66">
        <f>+'Central Supply'!A61</f>
        <v>152</v>
      </c>
      <c r="C66" t="str">
        <f>+'Central Supply'!B61</f>
        <v>MASON GENERAL HOSPITAL</v>
      </c>
      <c r="D66" s="7">
        <f>ROUND(SUM('Central Supply'!M61:N61),0)</f>
        <v>33064</v>
      </c>
      <c r="E66" s="7">
        <f>ROUND(+'Central Supply'!V61,0)</f>
        <v>4449</v>
      </c>
      <c r="F66" s="8">
        <f t="shared" si="0"/>
        <v>7.43</v>
      </c>
      <c r="G66" s="7">
        <f>ROUND(SUM('Central Supply'!M163:N163),0)</f>
        <v>33625</v>
      </c>
      <c r="H66" s="7">
        <f>ROUND(+'Central Supply'!V163,0)</f>
        <v>4267</v>
      </c>
      <c r="I66" s="8">
        <f t="shared" si="1"/>
        <v>7.88</v>
      </c>
      <c r="J66" s="8"/>
      <c r="K66" s="9">
        <f t="shared" si="2"/>
        <v>0.0606</v>
      </c>
    </row>
    <row r="67" spans="2:11" ht="12">
      <c r="B67">
        <f>+'Central Supply'!A62</f>
        <v>153</v>
      </c>
      <c r="C67" t="str">
        <f>+'Central Supply'!B62</f>
        <v>WHITMAN HOSPITAL AND MEDICAL CENTER</v>
      </c>
      <c r="D67" s="7">
        <f>ROUND(SUM('Central Supply'!M62:N62),0)</f>
        <v>22118</v>
      </c>
      <c r="E67" s="7">
        <f>ROUND(+'Central Supply'!V62,0)</f>
        <v>1717</v>
      </c>
      <c r="F67" s="8">
        <f t="shared" si="0"/>
        <v>12.88</v>
      </c>
      <c r="G67" s="7">
        <f>ROUND(SUM('Central Supply'!M164:N164),0)</f>
        <v>24832</v>
      </c>
      <c r="H67" s="7">
        <f>ROUND(+'Central Supply'!V164,0)</f>
        <v>1813</v>
      </c>
      <c r="I67" s="8">
        <f t="shared" si="1"/>
        <v>13.7</v>
      </c>
      <c r="J67" s="8"/>
      <c r="K67" s="9">
        <f t="shared" si="2"/>
        <v>0.0637</v>
      </c>
    </row>
    <row r="68" spans="2:11" ht="12">
      <c r="B68">
        <f>+'Central Supply'!A63</f>
        <v>155</v>
      </c>
      <c r="C68" t="str">
        <f>+'Central Supply'!B63</f>
        <v>VALLEY MEDICAL CENTER</v>
      </c>
      <c r="D68" s="7">
        <f>ROUND(SUM('Central Supply'!M63:N63),0)</f>
        <v>168746</v>
      </c>
      <c r="E68" s="7">
        <f>ROUND(+'Central Supply'!V63,0)</f>
        <v>34477</v>
      </c>
      <c r="F68" s="8">
        <f t="shared" si="0"/>
        <v>4.89</v>
      </c>
      <c r="G68" s="7">
        <f>ROUND(SUM('Central Supply'!M165:N165),0)</f>
        <v>167559</v>
      </c>
      <c r="H68" s="7">
        <f>ROUND(+'Central Supply'!V165,0)</f>
        <v>34729</v>
      </c>
      <c r="I68" s="8">
        <f t="shared" si="1"/>
        <v>4.82</v>
      </c>
      <c r="J68" s="8"/>
      <c r="K68" s="9">
        <f t="shared" si="2"/>
        <v>-0.0143</v>
      </c>
    </row>
    <row r="69" spans="2:11" ht="12">
      <c r="B69">
        <f>+'Central Supply'!A64</f>
        <v>156</v>
      </c>
      <c r="C69" t="str">
        <f>+'Central Supply'!B64</f>
        <v>WHIDBEY GENERAL HOSPITAL</v>
      </c>
      <c r="D69" s="7">
        <f>ROUND(SUM('Central Supply'!M64:N64),0)</f>
        <v>32419</v>
      </c>
      <c r="E69" s="7">
        <f>ROUND(+'Central Supply'!V64,0)</f>
        <v>7230</v>
      </c>
      <c r="F69" s="8">
        <f t="shared" si="0"/>
        <v>4.48</v>
      </c>
      <c r="G69" s="7">
        <f>ROUND(SUM('Central Supply'!M166:N166),0)</f>
        <v>31052</v>
      </c>
      <c r="H69" s="7">
        <f>ROUND(+'Central Supply'!V166,0)</f>
        <v>6463</v>
      </c>
      <c r="I69" s="8">
        <f t="shared" si="1"/>
        <v>4.8</v>
      </c>
      <c r="J69" s="8"/>
      <c r="K69" s="9">
        <f t="shared" si="2"/>
        <v>0.0714</v>
      </c>
    </row>
    <row r="70" spans="2:11" ht="12">
      <c r="B70">
        <f>+'Central Supply'!A65</f>
        <v>157</v>
      </c>
      <c r="C70" t="str">
        <f>+'Central Supply'!B65</f>
        <v>SAINT LUKES REHABILIATION INSTITUTE</v>
      </c>
      <c r="D70" s="7">
        <f>ROUND(SUM('Central Supply'!M65:N65),0)</f>
        <v>117742</v>
      </c>
      <c r="E70" s="7">
        <f>ROUND(+'Central Supply'!V65,0)</f>
        <v>2799</v>
      </c>
      <c r="F70" s="8">
        <f t="shared" si="0"/>
        <v>42.07</v>
      </c>
      <c r="G70" s="7">
        <f>ROUND(SUM('Central Supply'!M167:N167),0)</f>
        <v>135712</v>
      </c>
      <c r="H70" s="7">
        <f>ROUND(+'Central Supply'!V167,0)</f>
        <v>2947</v>
      </c>
      <c r="I70" s="8">
        <f t="shared" si="1"/>
        <v>46.05</v>
      </c>
      <c r="J70" s="8"/>
      <c r="K70" s="9">
        <f t="shared" si="2"/>
        <v>0.0946</v>
      </c>
    </row>
    <row r="71" spans="2:11" ht="12">
      <c r="B71">
        <f>+'Central Supply'!A66</f>
        <v>158</v>
      </c>
      <c r="C71" t="str">
        <f>+'Central Supply'!B66</f>
        <v>CASCADE MEDICAL CENTER</v>
      </c>
      <c r="D71" s="7">
        <f>ROUND(SUM('Central Supply'!M66:N66),0)</f>
        <v>46273</v>
      </c>
      <c r="E71" s="7">
        <f>ROUND(+'Central Supply'!V66,0)</f>
        <v>1358</v>
      </c>
      <c r="F71" s="8">
        <f t="shared" si="0"/>
        <v>34.07</v>
      </c>
      <c r="G71" s="7">
        <f>ROUND(SUM('Central Supply'!M168:N168),0)</f>
        <v>42880</v>
      </c>
      <c r="H71" s="7">
        <f>ROUND(+'Central Supply'!V168,0)</f>
        <v>614</v>
      </c>
      <c r="I71" s="8">
        <f t="shared" si="1"/>
        <v>69.84</v>
      </c>
      <c r="J71" s="8"/>
      <c r="K71" s="9">
        <f t="shared" si="2"/>
        <v>1.0499</v>
      </c>
    </row>
    <row r="72" spans="2:11" ht="12">
      <c r="B72">
        <f>+'Central Supply'!A67</f>
        <v>159</v>
      </c>
      <c r="C72" t="str">
        <f>+'Central Supply'!B67</f>
        <v>PROVIDENCE SAINT PETER HOSPITAL</v>
      </c>
      <c r="D72" s="7">
        <f>ROUND(SUM('Central Supply'!M67:N67),0)</f>
        <v>719921</v>
      </c>
      <c r="E72" s="7">
        <f>ROUND(+'Central Supply'!V67,0)</f>
        <v>33572</v>
      </c>
      <c r="F72" s="8">
        <f t="shared" si="0"/>
        <v>21.44</v>
      </c>
      <c r="G72" s="7">
        <f>ROUND(SUM('Central Supply'!M169:N169),0)</f>
        <v>851057</v>
      </c>
      <c r="H72" s="7">
        <f>ROUND(+'Central Supply'!V169,0)</f>
        <v>34768</v>
      </c>
      <c r="I72" s="8">
        <f t="shared" si="1"/>
        <v>24.48</v>
      </c>
      <c r="J72" s="8"/>
      <c r="K72" s="9">
        <f t="shared" si="2"/>
        <v>0.1418</v>
      </c>
    </row>
    <row r="73" spans="2:11" ht="12">
      <c r="B73">
        <f>+'Central Supply'!A68</f>
        <v>161</v>
      </c>
      <c r="C73" t="str">
        <f>+'Central Supply'!B68</f>
        <v>KADLEC REGIONAL MEDICAL CENTER</v>
      </c>
      <c r="D73" s="7">
        <f>ROUND(SUM('Central Supply'!M68:N68),0)</f>
        <v>686689</v>
      </c>
      <c r="E73" s="7">
        <f>ROUND(+'Central Supply'!V68,0)</f>
        <v>27113</v>
      </c>
      <c r="F73" s="8">
        <f t="shared" si="0"/>
        <v>25.33</v>
      </c>
      <c r="G73" s="7">
        <f>ROUND(SUM('Central Supply'!M170:N170),0)</f>
        <v>734610</v>
      </c>
      <c r="H73" s="7">
        <f>ROUND(+'Central Supply'!V170,0)</f>
        <v>28692</v>
      </c>
      <c r="I73" s="8">
        <f t="shared" si="1"/>
        <v>25.6</v>
      </c>
      <c r="J73" s="8"/>
      <c r="K73" s="9">
        <f t="shared" si="2"/>
        <v>0.0107</v>
      </c>
    </row>
    <row r="74" spans="2:11" ht="12">
      <c r="B74">
        <f>+'Central Supply'!A69</f>
        <v>162</v>
      </c>
      <c r="C74" t="str">
        <f>+'Central Supply'!B69</f>
        <v>PROVIDENCE SACRED HEART MEDICAL CENTER</v>
      </c>
      <c r="D74" s="7">
        <f>ROUND(SUM('Central Supply'!M69:N69),0)</f>
        <v>1438033</v>
      </c>
      <c r="E74" s="7">
        <f>ROUND(+'Central Supply'!V69,0)</f>
        <v>59724</v>
      </c>
      <c r="F74" s="8">
        <f t="shared" si="0"/>
        <v>24.08</v>
      </c>
      <c r="G74" s="7">
        <f>ROUND(SUM('Central Supply'!M171:N171),0)</f>
        <v>1870248</v>
      </c>
      <c r="H74" s="7">
        <f>ROUND(+'Central Supply'!V171,0)</f>
        <v>64334</v>
      </c>
      <c r="I74" s="8">
        <f t="shared" si="1"/>
        <v>29.07</v>
      </c>
      <c r="J74" s="8"/>
      <c r="K74" s="9">
        <f t="shared" si="2"/>
        <v>0.2072</v>
      </c>
    </row>
    <row r="75" spans="2:11" ht="12">
      <c r="B75">
        <f>+'Central Supply'!A70</f>
        <v>164</v>
      </c>
      <c r="C75" t="str">
        <f>+'Central Supply'!B70</f>
        <v>EVERGREEN HOSPITAL MEDICAL CENTER</v>
      </c>
      <c r="D75" s="7">
        <f>ROUND(SUM('Central Supply'!M70:N70),0)</f>
        <v>500150</v>
      </c>
      <c r="E75" s="7">
        <f>ROUND(+'Central Supply'!V70,0)</f>
        <v>31048</v>
      </c>
      <c r="F75" s="8">
        <f aca="true" t="shared" si="3" ref="F75:F106">IF(D75=0,"",IF(E75=0,"",ROUND(D75/E75,2)))</f>
        <v>16.11</v>
      </c>
      <c r="G75" s="7">
        <f>ROUND(SUM('Central Supply'!M172:N172),0)</f>
        <v>559068</v>
      </c>
      <c r="H75" s="7">
        <f>ROUND(+'Central Supply'!V172,0)</f>
        <v>31549</v>
      </c>
      <c r="I75" s="8">
        <f aca="true" t="shared" si="4" ref="I75:I106">IF(G75=0,"",IF(H75=0,"",ROUND(G75/H75,2)))</f>
        <v>17.72</v>
      </c>
      <c r="J75" s="8"/>
      <c r="K75" s="9">
        <f aca="true" t="shared" si="5" ref="K75:K106">IF(D75=0,"",IF(E75=0,"",IF(G75=0,"",IF(H75=0,"",ROUND(I75/F75-1,4)))))</f>
        <v>0.0999</v>
      </c>
    </row>
    <row r="76" spans="2:11" ht="12">
      <c r="B76">
        <f>+'Central Supply'!A71</f>
        <v>165</v>
      </c>
      <c r="C76" t="str">
        <f>+'Central Supply'!B71</f>
        <v>LAKE CHELAN COMMUNITY HOSPITAL</v>
      </c>
      <c r="D76" s="7">
        <f>ROUND(SUM('Central Supply'!M71:N71),0)</f>
        <v>14431</v>
      </c>
      <c r="E76" s="7">
        <f>ROUND(+'Central Supply'!V71,0)</f>
        <v>1459</v>
      </c>
      <c r="F76" s="8">
        <f t="shared" si="3"/>
        <v>9.89</v>
      </c>
      <c r="G76" s="7">
        <f>ROUND(SUM('Central Supply'!M173:N173),0)</f>
        <v>17344</v>
      </c>
      <c r="H76" s="7">
        <f>ROUND(+'Central Supply'!V173,0)</f>
        <v>1701</v>
      </c>
      <c r="I76" s="8">
        <f t="shared" si="4"/>
        <v>10.2</v>
      </c>
      <c r="J76" s="8"/>
      <c r="K76" s="9">
        <f t="shared" si="5"/>
        <v>0.0313</v>
      </c>
    </row>
    <row r="77" spans="2:11" ht="12">
      <c r="B77">
        <f>+'Central Supply'!A72</f>
        <v>167</v>
      </c>
      <c r="C77" t="str">
        <f>+'Central Supply'!B72</f>
        <v>FERRY COUNTY MEMORIAL HOSPITAL</v>
      </c>
      <c r="D77" s="7">
        <f>ROUND(SUM('Central Supply'!M72:N72),0)</f>
        <v>7442</v>
      </c>
      <c r="E77" s="7">
        <f>ROUND(+'Central Supply'!V72,0)</f>
        <v>560</v>
      </c>
      <c r="F77" s="8">
        <f t="shared" si="3"/>
        <v>13.29</v>
      </c>
      <c r="G77" s="7">
        <f>ROUND(SUM('Central Supply'!M174:N174),0)</f>
        <v>8420</v>
      </c>
      <c r="H77" s="7">
        <f>ROUND(+'Central Supply'!V174,0)</f>
        <v>595</v>
      </c>
      <c r="I77" s="8">
        <f t="shared" si="4"/>
        <v>14.15</v>
      </c>
      <c r="J77" s="8"/>
      <c r="K77" s="9">
        <f t="shared" si="5"/>
        <v>0.0647</v>
      </c>
    </row>
    <row r="78" spans="2:11" ht="12">
      <c r="B78">
        <f>+'Central Supply'!A73</f>
        <v>168</v>
      </c>
      <c r="C78" t="str">
        <f>+'Central Supply'!B73</f>
        <v>CENTRAL WASHINGTON HOSPITAL</v>
      </c>
      <c r="D78" s="7">
        <f>ROUND(SUM('Central Supply'!M73:N73),0)</f>
        <v>394981</v>
      </c>
      <c r="E78" s="7">
        <f>ROUND(+'Central Supply'!V73,0)</f>
        <v>18831</v>
      </c>
      <c r="F78" s="8">
        <f t="shared" si="3"/>
        <v>20.98</v>
      </c>
      <c r="G78" s="7">
        <f>ROUND(SUM('Central Supply'!M175:N175),0)</f>
        <v>372497</v>
      </c>
      <c r="H78" s="7">
        <f>ROUND(+'Central Supply'!V175,0)</f>
        <v>17915</v>
      </c>
      <c r="I78" s="8">
        <f t="shared" si="4"/>
        <v>20.79</v>
      </c>
      <c r="J78" s="8"/>
      <c r="K78" s="9">
        <f t="shared" si="5"/>
        <v>-0.0091</v>
      </c>
    </row>
    <row r="79" spans="2:11" ht="12">
      <c r="B79">
        <f>+'Central Supply'!A74</f>
        <v>169</v>
      </c>
      <c r="C79" t="str">
        <f>+'Central Supply'!B74</f>
        <v>GROUP HEALTH EASTSIDE</v>
      </c>
      <c r="D79" s="7">
        <f>ROUND(SUM('Central Supply'!M74:N74),0)</f>
        <v>0</v>
      </c>
      <c r="E79" s="7">
        <f>ROUND(+'Central Supply'!V74,0)</f>
        <v>1590</v>
      </c>
      <c r="F79" s="8">
        <f t="shared" si="3"/>
      </c>
      <c r="G79" s="7">
        <f>ROUND(SUM('Central Supply'!M176:N176),0)</f>
        <v>0</v>
      </c>
      <c r="H79" s="7">
        <f>ROUND(+'Central Supply'!V176,0)</f>
        <v>0</v>
      </c>
      <c r="I79" s="8">
        <f t="shared" si="4"/>
      </c>
      <c r="J79" s="8"/>
      <c r="K79" s="9">
        <f t="shared" si="5"/>
      </c>
    </row>
    <row r="80" spans="2:11" ht="12">
      <c r="B80">
        <f>+'Central Supply'!A75</f>
        <v>170</v>
      </c>
      <c r="C80" t="str">
        <f>+'Central Supply'!B75</f>
        <v>SOUTHWEST WASHINGTON MEDICAL CENTER</v>
      </c>
      <c r="D80" s="7">
        <f>ROUND(SUM('Central Supply'!M75:N75),0)</f>
        <v>821004</v>
      </c>
      <c r="E80" s="7">
        <f>ROUND(+'Central Supply'!V75,0)</f>
        <v>44834</v>
      </c>
      <c r="F80" s="8">
        <f t="shared" si="3"/>
        <v>18.31</v>
      </c>
      <c r="G80" s="7">
        <f>ROUND(SUM('Central Supply'!M177:N177),0)</f>
        <v>905078</v>
      </c>
      <c r="H80" s="7">
        <f>ROUND(+'Central Supply'!V177,0)</f>
        <v>49418</v>
      </c>
      <c r="I80" s="8">
        <f t="shared" si="4"/>
        <v>18.31</v>
      </c>
      <c r="J80" s="8"/>
      <c r="K80" s="9">
        <f t="shared" si="5"/>
        <v>0</v>
      </c>
    </row>
    <row r="81" spans="2:11" ht="12">
      <c r="B81">
        <f>+'Central Supply'!A76</f>
        <v>172</v>
      </c>
      <c r="C81" t="str">
        <f>+'Central Supply'!B76</f>
        <v>PULLMAN REGIONAL HOSPITAL</v>
      </c>
      <c r="D81" s="7">
        <f>ROUND(SUM('Central Supply'!M76:N76),0)</f>
        <v>40370</v>
      </c>
      <c r="E81" s="7">
        <f>ROUND(+'Central Supply'!V76,0)</f>
        <v>3616</v>
      </c>
      <c r="F81" s="8">
        <f t="shared" si="3"/>
        <v>11.16</v>
      </c>
      <c r="G81" s="7">
        <f>ROUND(SUM('Central Supply'!M178:N178),0)</f>
        <v>39960</v>
      </c>
      <c r="H81" s="7">
        <f>ROUND(+'Central Supply'!V178,0)</f>
        <v>3480</v>
      </c>
      <c r="I81" s="8">
        <f t="shared" si="4"/>
        <v>11.48</v>
      </c>
      <c r="J81" s="8"/>
      <c r="K81" s="9">
        <f t="shared" si="5"/>
        <v>0.0287</v>
      </c>
    </row>
    <row r="82" spans="2:11" ht="12">
      <c r="B82">
        <f>+'Central Supply'!A77</f>
        <v>173</v>
      </c>
      <c r="C82" t="str">
        <f>+'Central Supply'!B77</f>
        <v>MORTON GENERAL HOSPITAL</v>
      </c>
      <c r="D82" s="7">
        <f>ROUND(SUM('Central Supply'!M77:N77),0)</f>
        <v>0</v>
      </c>
      <c r="E82" s="7">
        <f>ROUND(+'Central Supply'!V77,0)</f>
        <v>1442</v>
      </c>
      <c r="F82" s="8">
        <f t="shared" si="3"/>
      </c>
      <c r="G82" s="7">
        <f>ROUND(SUM('Central Supply'!M179:N179),0)</f>
        <v>0</v>
      </c>
      <c r="H82" s="7">
        <f>ROUND(+'Central Supply'!V179,0)</f>
        <v>1566</v>
      </c>
      <c r="I82" s="8">
        <f t="shared" si="4"/>
      </c>
      <c r="J82" s="8"/>
      <c r="K82" s="9">
        <f t="shared" si="5"/>
      </c>
    </row>
    <row r="83" spans="2:11" ht="12">
      <c r="B83">
        <f>+'Central Supply'!A78</f>
        <v>175</v>
      </c>
      <c r="C83" t="str">
        <f>+'Central Supply'!B78</f>
        <v>MARY BRIDGE CHILDRENS HEALTH CENTER</v>
      </c>
      <c r="D83" s="7">
        <f>ROUND(SUM('Central Supply'!M78:N78),0)</f>
        <v>14204</v>
      </c>
      <c r="E83" s="7">
        <f>ROUND(+'Central Supply'!V78,0)</f>
        <v>9049</v>
      </c>
      <c r="F83" s="8">
        <f t="shared" si="3"/>
        <v>1.57</v>
      </c>
      <c r="G83" s="7">
        <f>ROUND(SUM('Central Supply'!M180:N180),0)</f>
        <v>14635</v>
      </c>
      <c r="H83" s="7">
        <f>ROUND(+'Central Supply'!V180,0)</f>
        <v>8663</v>
      </c>
      <c r="I83" s="8">
        <f t="shared" si="4"/>
        <v>1.69</v>
      </c>
      <c r="J83" s="8"/>
      <c r="K83" s="9">
        <f t="shared" si="5"/>
        <v>0.0764</v>
      </c>
    </row>
    <row r="84" spans="2:11" ht="12">
      <c r="B84">
        <f>+'Central Supply'!A79</f>
        <v>176</v>
      </c>
      <c r="C84" t="str">
        <f>+'Central Supply'!B79</f>
        <v>TACOMA GENERAL ALLENMORE HOSPITAL</v>
      </c>
      <c r="D84" s="7">
        <f>ROUND(SUM('Central Supply'!M79:N79),0)</f>
        <v>368828</v>
      </c>
      <c r="E84" s="7">
        <f>ROUND(+'Central Supply'!V79,0)</f>
        <v>44461</v>
      </c>
      <c r="F84" s="8">
        <f t="shared" si="3"/>
        <v>8.3</v>
      </c>
      <c r="G84" s="7">
        <f>ROUND(SUM('Central Supply'!M181:N181),0)</f>
        <v>461660</v>
      </c>
      <c r="H84" s="7">
        <f>ROUND(+'Central Supply'!V181,0)</f>
        <v>43169</v>
      </c>
      <c r="I84" s="8">
        <f t="shared" si="4"/>
        <v>10.69</v>
      </c>
      <c r="J84" s="8"/>
      <c r="K84" s="9">
        <f t="shared" si="5"/>
        <v>0.288</v>
      </c>
    </row>
    <row r="85" spans="2:11" ht="12">
      <c r="B85">
        <f>+'Central Supply'!A80</f>
        <v>178</v>
      </c>
      <c r="C85" t="str">
        <f>+'Central Supply'!B80</f>
        <v>DEER PARK HOSPITAL</v>
      </c>
      <c r="D85" s="7">
        <f>ROUND(SUM('Central Supply'!M80:N80),0)</f>
        <v>7369</v>
      </c>
      <c r="E85" s="7">
        <f>ROUND(+'Central Supply'!V80,0)</f>
        <v>77</v>
      </c>
      <c r="F85" s="8">
        <f t="shared" si="3"/>
        <v>95.7</v>
      </c>
      <c r="G85" s="7">
        <f>ROUND(SUM('Central Supply'!M182:N182),0)</f>
        <v>0</v>
      </c>
      <c r="H85" s="7">
        <f>ROUND(+'Central Supply'!V182,0)</f>
        <v>0</v>
      </c>
      <c r="I85" s="8">
        <f t="shared" si="4"/>
      </c>
      <c r="J85" s="8"/>
      <c r="K85" s="9">
        <f t="shared" si="5"/>
      </c>
    </row>
    <row r="86" spans="2:11" ht="12">
      <c r="B86">
        <f>+'Central Supply'!A81</f>
        <v>180</v>
      </c>
      <c r="C86" t="str">
        <f>+'Central Supply'!B81</f>
        <v>VALLEY HOSPITAL AND MEDICAL CENTER</v>
      </c>
      <c r="D86" s="7">
        <f>ROUND(SUM('Central Supply'!M81:N81),0)</f>
        <v>140760</v>
      </c>
      <c r="E86" s="7">
        <f>ROUND(+'Central Supply'!V81,0)</f>
        <v>6682</v>
      </c>
      <c r="F86" s="8">
        <f t="shared" si="3"/>
        <v>21.07</v>
      </c>
      <c r="G86" s="7">
        <f>ROUND(SUM('Central Supply'!M183:N183),0)</f>
        <v>111489</v>
      </c>
      <c r="H86" s="7">
        <f>ROUND(+'Central Supply'!V183,0)</f>
        <v>9834</v>
      </c>
      <c r="I86" s="8">
        <f t="shared" si="4"/>
        <v>11.34</v>
      </c>
      <c r="J86" s="8"/>
      <c r="K86" s="9">
        <f t="shared" si="5"/>
        <v>-0.4618</v>
      </c>
    </row>
    <row r="87" spans="2:11" ht="12">
      <c r="B87">
        <f>+'Central Supply'!A82</f>
        <v>183</v>
      </c>
      <c r="C87" t="str">
        <f>+'Central Supply'!B82</f>
        <v>AUBURN REGIONAL MEDICAL CENTER</v>
      </c>
      <c r="D87" s="7">
        <f>ROUND(SUM('Central Supply'!M82:N82),0)</f>
        <v>126970</v>
      </c>
      <c r="E87" s="7">
        <f>ROUND(+'Central Supply'!V82,0)</f>
        <v>13816</v>
      </c>
      <c r="F87" s="8">
        <f t="shared" si="3"/>
        <v>9.19</v>
      </c>
      <c r="G87" s="7">
        <f>ROUND(SUM('Central Supply'!M184:N184),0)</f>
        <v>91111</v>
      </c>
      <c r="H87" s="7">
        <f>ROUND(+'Central Supply'!V184,0)</f>
        <v>12971</v>
      </c>
      <c r="I87" s="8">
        <f t="shared" si="4"/>
        <v>7.02</v>
      </c>
      <c r="J87" s="8"/>
      <c r="K87" s="9">
        <f t="shared" si="5"/>
        <v>-0.2361</v>
      </c>
    </row>
    <row r="88" spans="2:11" ht="12">
      <c r="B88">
        <f>+'Central Supply'!A83</f>
        <v>186</v>
      </c>
      <c r="C88" t="str">
        <f>+'Central Supply'!B83</f>
        <v>MARK REED HOSPITAL</v>
      </c>
      <c r="D88" s="7">
        <f>ROUND(SUM('Central Supply'!M83:N83),0)</f>
        <v>1730</v>
      </c>
      <c r="E88" s="7">
        <f>ROUND(+'Central Supply'!V83,0)</f>
        <v>1135</v>
      </c>
      <c r="F88" s="8">
        <f t="shared" si="3"/>
        <v>1.52</v>
      </c>
      <c r="G88" s="7">
        <f>ROUND(SUM('Central Supply'!M185:N185),0)</f>
        <v>2032</v>
      </c>
      <c r="H88" s="7">
        <f>ROUND(+'Central Supply'!V185,0)</f>
        <v>669</v>
      </c>
      <c r="I88" s="8">
        <f t="shared" si="4"/>
        <v>3.04</v>
      </c>
      <c r="J88" s="8"/>
      <c r="K88" s="9">
        <f t="shared" si="5"/>
        <v>1</v>
      </c>
    </row>
    <row r="89" spans="2:11" ht="12">
      <c r="B89">
        <f>+'Central Supply'!A84</f>
        <v>191</v>
      </c>
      <c r="C89" t="str">
        <f>+'Central Supply'!B84</f>
        <v>PROVIDENCE CENTRALIA HOSPITAL</v>
      </c>
      <c r="D89" s="7">
        <f>ROUND(SUM('Central Supply'!M84:N84),0)</f>
        <v>293286</v>
      </c>
      <c r="E89" s="7">
        <f>ROUND(+'Central Supply'!V84,0)</f>
        <v>11160</v>
      </c>
      <c r="F89" s="8">
        <f t="shared" si="3"/>
        <v>26.28</v>
      </c>
      <c r="G89" s="7">
        <f>ROUND(SUM('Central Supply'!M186:N186),0)</f>
        <v>297612</v>
      </c>
      <c r="H89" s="7">
        <f>ROUND(+'Central Supply'!V186,0)</f>
        <v>10112</v>
      </c>
      <c r="I89" s="8">
        <f t="shared" si="4"/>
        <v>29.43</v>
      </c>
      <c r="J89" s="8"/>
      <c r="K89" s="9">
        <f t="shared" si="5"/>
        <v>0.1199</v>
      </c>
    </row>
    <row r="90" spans="2:11" ht="12">
      <c r="B90">
        <f>+'Central Supply'!A85</f>
        <v>193</v>
      </c>
      <c r="C90" t="str">
        <f>+'Central Supply'!B85</f>
        <v>PROVIDENCE MOUNT CARMEL HOSPITAL</v>
      </c>
      <c r="D90" s="7">
        <f>ROUND(SUM('Central Supply'!M85:N85),0)</f>
        <v>16990</v>
      </c>
      <c r="E90" s="7">
        <f>ROUND(+'Central Supply'!V85,0)</f>
        <v>3267</v>
      </c>
      <c r="F90" s="8">
        <f t="shared" si="3"/>
        <v>5.2</v>
      </c>
      <c r="G90" s="7">
        <f>ROUND(SUM('Central Supply'!M187:N187),0)</f>
        <v>49323</v>
      </c>
      <c r="H90" s="7">
        <f>ROUND(+'Central Supply'!V187,0)</f>
        <v>3245</v>
      </c>
      <c r="I90" s="8">
        <f t="shared" si="4"/>
        <v>15.2</v>
      </c>
      <c r="J90" s="8"/>
      <c r="K90" s="9">
        <f t="shared" si="5"/>
        <v>1.9231</v>
      </c>
    </row>
    <row r="91" spans="2:11" ht="12">
      <c r="B91">
        <f>+'Central Supply'!A86</f>
        <v>194</v>
      </c>
      <c r="C91" t="str">
        <f>+'Central Supply'!B86</f>
        <v>PROVIDENCE SAINT JOSEPHS HOSPITAL</v>
      </c>
      <c r="D91" s="7">
        <f>ROUND(SUM('Central Supply'!M86:N86),0)</f>
        <v>24278</v>
      </c>
      <c r="E91" s="7">
        <f>ROUND(+'Central Supply'!V86,0)</f>
        <v>1530</v>
      </c>
      <c r="F91" s="8">
        <f t="shared" si="3"/>
        <v>15.87</v>
      </c>
      <c r="G91" s="7">
        <f>ROUND(SUM('Central Supply'!M188:N188),0)</f>
        <v>17800</v>
      </c>
      <c r="H91" s="7">
        <f>ROUND(+'Central Supply'!V188,0)</f>
        <v>1130</v>
      </c>
      <c r="I91" s="8">
        <f t="shared" si="4"/>
        <v>15.75</v>
      </c>
      <c r="J91" s="8"/>
      <c r="K91" s="9">
        <f t="shared" si="5"/>
        <v>-0.0076</v>
      </c>
    </row>
    <row r="92" spans="2:11" ht="12">
      <c r="B92">
        <f>+'Central Supply'!A87</f>
        <v>195</v>
      </c>
      <c r="C92" t="str">
        <f>+'Central Supply'!B87</f>
        <v>SNOQUALMIE VALLEY HOSPITAL</v>
      </c>
      <c r="D92" s="7">
        <f>ROUND(SUM('Central Supply'!M87:N87),0)</f>
        <v>14736</v>
      </c>
      <c r="E92" s="7">
        <f>ROUND(+'Central Supply'!V87,0)</f>
        <v>1252</v>
      </c>
      <c r="F92" s="8">
        <f t="shared" si="3"/>
        <v>11.77</v>
      </c>
      <c r="G92" s="7">
        <f>ROUND(SUM('Central Supply'!M189:N189),0)</f>
        <v>8509</v>
      </c>
      <c r="H92" s="7">
        <f>ROUND(+'Central Supply'!V189,0)</f>
        <v>505</v>
      </c>
      <c r="I92" s="8">
        <f t="shared" si="4"/>
        <v>16.85</v>
      </c>
      <c r="J92" s="8"/>
      <c r="K92" s="9">
        <f t="shared" si="5"/>
        <v>0.4316</v>
      </c>
    </row>
    <row r="93" spans="2:11" ht="12">
      <c r="B93">
        <f>+'Central Supply'!A88</f>
        <v>197</v>
      </c>
      <c r="C93" t="str">
        <f>+'Central Supply'!B88</f>
        <v>CAPITAL MEDICAL CENTER</v>
      </c>
      <c r="D93" s="7">
        <f>ROUND(SUM('Central Supply'!M88:N88),0)</f>
        <v>186734</v>
      </c>
      <c r="E93" s="7">
        <f>ROUND(+'Central Supply'!V88,0)</f>
        <v>7450</v>
      </c>
      <c r="F93" s="8">
        <f t="shared" si="3"/>
        <v>25.06</v>
      </c>
      <c r="G93" s="7">
        <f>ROUND(SUM('Central Supply'!M190:N190),0)</f>
        <v>220780</v>
      </c>
      <c r="H93" s="7">
        <f>ROUND(+'Central Supply'!V190,0)</f>
        <v>8572</v>
      </c>
      <c r="I93" s="8">
        <f t="shared" si="4"/>
        <v>25.76</v>
      </c>
      <c r="J93" s="8"/>
      <c r="K93" s="9">
        <f t="shared" si="5"/>
        <v>0.0279</v>
      </c>
    </row>
    <row r="94" spans="2:11" ht="12">
      <c r="B94">
        <f>+'Central Supply'!A89</f>
        <v>198</v>
      </c>
      <c r="C94" t="str">
        <f>+'Central Supply'!B89</f>
        <v>SUNNYSIDE COMMUNITY HOSPITAL</v>
      </c>
      <c r="D94" s="7">
        <f>ROUND(SUM('Central Supply'!M89:N89),0)</f>
        <v>17355</v>
      </c>
      <c r="E94" s="7">
        <f>ROUND(+'Central Supply'!V89,0)</f>
        <v>3954</v>
      </c>
      <c r="F94" s="8">
        <f t="shared" si="3"/>
        <v>4.39</v>
      </c>
      <c r="G94" s="7">
        <f>ROUND(SUM('Central Supply'!M191:N191),0)</f>
        <v>20849</v>
      </c>
      <c r="H94" s="7">
        <f>ROUND(+'Central Supply'!V191,0)</f>
        <v>4341</v>
      </c>
      <c r="I94" s="8">
        <f t="shared" si="4"/>
        <v>4.8</v>
      </c>
      <c r="J94" s="8"/>
      <c r="K94" s="9">
        <f t="shared" si="5"/>
        <v>0.0934</v>
      </c>
    </row>
    <row r="95" spans="2:11" ht="12">
      <c r="B95">
        <f>+'Central Supply'!A90</f>
        <v>199</v>
      </c>
      <c r="C95" t="str">
        <f>+'Central Supply'!B90</f>
        <v>TOPPENISH COMMUNITY HOSPITAL</v>
      </c>
      <c r="D95" s="7">
        <f>ROUND(SUM('Central Supply'!M90:N90),0)</f>
        <v>0</v>
      </c>
      <c r="E95" s="7">
        <f>ROUND(+'Central Supply'!V90,0)</f>
        <v>3331</v>
      </c>
      <c r="F95" s="8">
        <f t="shared" si="3"/>
      </c>
      <c r="G95" s="7">
        <f>ROUND(SUM('Central Supply'!M192:N192),0)</f>
        <v>0</v>
      </c>
      <c r="H95" s="7">
        <f>ROUND(+'Central Supply'!V192,0)</f>
        <v>3487</v>
      </c>
      <c r="I95" s="8">
        <f t="shared" si="4"/>
      </c>
      <c r="J95" s="8"/>
      <c r="K95" s="9">
        <f t="shared" si="5"/>
      </c>
    </row>
    <row r="96" spans="2:11" ht="12">
      <c r="B96">
        <f>+'Central Supply'!A91</f>
        <v>201</v>
      </c>
      <c r="C96" t="str">
        <f>+'Central Supply'!B91</f>
        <v>SAINT FRANCIS COMMUNITY HOSPITAL</v>
      </c>
      <c r="D96" s="7">
        <f>ROUND(SUM('Central Supply'!M91:N91),0)</f>
        <v>215324</v>
      </c>
      <c r="E96" s="7">
        <f>ROUND(+'Central Supply'!V91,0)</f>
        <v>15555</v>
      </c>
      <c r="F96" s="8">
        <f t="shared" si="3"/>
        <v>13.84</v>
      </c>
      <c r="G96" s="7">
        <f>ROUND(SUM('Central Supply'!M193:N193),0)</f>
        <v>167490</v>
      </c>
      <c r="H96" s="7">
        <f>ROUND(+'Central Supply'!V193,0)</f>
        <v>16257</v>
      </c>
      <c r="I96" s="8">
        <f t="shared" si="4"/>
        <v>10.3</v>
      </c>
      <c r="J96" s="8"/>
      <c r="K96" s="9">
        <f t="shared" si="5"/>
        <v>-0.2558</v>
      </c>
    </row>
    <row r="97" spans="2:11" ht="12">
      <c r="B97">
        <f>+'Central Supply'!A92</f>
        <v>202</v>
      </c>
      <c r="C97" t="str">
        <f>+'Central Supply'!B92</f>
        <v>REGIONAL HOSP. FOR RESP. &amp; COMPLEX CARE</v>
      </c>
      <c r="D97" s="7">
        <f>ROUND(SUM('Central Supply'!M92:N92),0)</f>
        <v>0</v>
      </c>
      <c r="E97" s="7">
        <f>ROUND(+'Central Supply'!V92,0)</f>
        <v>776</v>
      </c>
      <c r="F97" s="8">
        <f t="shared" si="3"/>
      </c>
      <c r="G97" s="7">
        <f>ROUND(SUM('Central Supply'!M194:N194),0)</f>
        <v>0</v>
      </c>
      <c r="H97" s="7">
        <f>ROUND(+'Central Supply'!V194,0)</f>
        <v>897</v>
      </c>
      <c r="I97" s="8">
        <f t="shared" si="4"/>
      </c>
      <c r="J97" s="8"/>
      <c r="K97" s="9">
        <f t="shared" si="5"/>
      </c>
    </row>
    <row r="98" spans="2:11" ht="12">
      <c r="B98">
        <f>+'Central Supply'!A93</f>
        <v>204</v>
      </c>
      <c r="C98" t="str">
        <f>+'Central Supply'!B93</f>
        <v>SEATTLE CANCER CARE ALLIANCE</v>
      </c>
      <c r="D98" s="7">
        <f>ROUND(SUM('Central Supply'!M93:N93),0)</f>
        <v>2279</v>
      </c>
      <c r="E98" s="7">
        <f>ROUND(+'Central Supply'!V93,0)</f>
        <v>12695</v>
      </c>
      <c r="F98" s="8">
        <f t="shared" si="3"/>
        <v>0.18</v>
      </c>
      <c r="G98" s="7">
        <f>ROUND(SUM('Central Supply'!M195:N195),0)</f>
        <v>2569</v>
      </c>
      <c r="H98" s="7">
        <f>ROUND(+'Central Supply'!V195,0)</f>
        <v>12672</v>
      </c>
      <c r="I98" s="8">
        <f t="shared" si="4"/>
        <v>0.2</v>
      </c>
      <c r="J98" s="8"/>
      <c r="K98" s="9">
        <f t="shared" si="5"/>
        <v>0.1111</v>
      </c>
    </row>
    <row r="99" spans="2:11" ht="12">
      <c r="B99">
        <f>+'Central Supply'!A94</f>
        <v>205</v>
      </c>
      <c r="C99" t="str">
        <f>+'Central Supply'!B94</f>
        <v>WENATCHEE VALLEY MEDICAL CENTER</v>
      </c>
      <c r="D99" s="7">
        <f>ROUND(SUM('Central Supply'!M94:N94),0)</f>
        <v>26300</v>
      </c>
      <c r="E99" s="7">
        <f>ROUND(+'Central Supply'!V94,0)</f>
        <v>7232</v>
      </c>
      <c r="F99" s="8">
        <f t="shared" si="3"/>
        <v>3.64</v>
      </c>
      <c r="G99" s="7">
        <f>ROUND(SUM('Central Supply'!M196:N196),0)</f>
        <v>5066</v>
      </c>
      <c r="H99" s="7">
        <f>ROUND(+'Central Supply'!V196,0)</f>
        <v>9260</v>
      </c>
      <c r="I99" s="8">
        <f t="shared" si="4"/>
        <v>0.55</v>
      </c>
      <c r="J99" s="8"/>
      <c r="K99" s="9">
        <f t="shared" si="5"/>
        <v>-0.8489</v>
      </c>
    </row>
    <row r="100" spans="2:11" ht="12">
      <c r="B100">
        <f>+'Central Supply'!A95</f>
        <v>206</v>
      </c>
      <c r="C100" t="str">
        <f>+'Central Supply'!B95</f>
        <v>UNITED GENERAL HOSPITAL</v>
      </c>
      <c r="D100" s="7">
        <f>ROUND(SUM('Central Supply'!M95:N95),0)</f>
        <v>53253</v>
      </c>
      <c r="E100" s="7">
        <f>ROUND(+'Central Supply'!V95,0)</f>
        <v>4763</v>
      </c>
      <c r="F100" s="8">
        <f t="shared" si="3"/>
        <v>11.18</v>
      </c>
      <c r="G100" s="7">
        <f>ROUND(SUM('Central Supply'!M197:N197),0)</f>
        <v>49346</v>
      </c>
      <c r="H100" s="7">
        <f>ROUND(+'Central Supply'!V197,0)</f>
        <v>5095</v>
      </c>
      <c r="I100" s="8">
        <f t="shared" si="4"/>
        <v>9.69</v>
      </c>
      <c r="J100" s="8"/>
      <c r="K100" s="9">
        <f t="shared" si="5"/>
        <v>-0.1333</v>
      </c>
    </row>
    <row r="101" spans="2:11" ht="12">
      <c r="B101">
        <f>+'Central Supply'!A96</f>
        <v>207</v>
      </c>
      <c r="C101" t="str">
        <f>+'Central Supply'!B96</f>
        <v>SKAGIT VALLEY HOSPITAL</v>
      </c>
      <c r="D101" s="7">
        <f>ROUND(SUM('Central Supply'!M96:N96),0)</f>
        <v>491479</v>
      </c>
      <c r="E101" s="7">
        <f>ROUND(+'Central Supply'!V96,0)</f>
        <v>16033</v>
      </c>
      <c r="F101" s="8">
        <f t="shared" si="3"/>
        <v>30.65</v>
      </c>
      <c r="G101" s="7">
        <f>ROUND(SUM('Central Supply'!M198:N198),0)</f>
        <v>402782</v>
      </c>
      <c r="H101" s="7">
        <f>ROUND(+'Central Supply'!V198,0)</f>
        <v>15909</v>
      </c>
      <c r="I101" s="8">
        <f t="shared" si="4"/>
        <v>25.32</v>
      </c>
      <c r="J101" s="8"/>
      <c r="K101" s="9">
        <f t="shared" si="5"/>
        <v>-0.1739</v>
      </c>
    </row>
    <row r="102" spans="2:11" ht="12">
      <c r="B102">
        <f>+'Central Supply'!A97</f>
        <v>208</v>
      </c>
      <c r="C102" t="str">
        <f>+'Central Supply'!B97</f>
        <v>LEGACY SALMON CREEK HOSPITAL</v>
      </c>
      <c r="D102" s="7">
        <f>ROUND(SUM('Central Supply'!M97:N97),0)</f>
        <v>705521</v>
      </c>
      <c r="E102" s="7">
        <f>ROUND(+'Central Supply'!V97,0)</f>
        <v>13830</v>
      </c>
      <c r="F102" s="8">
        <f t="shared" si="3"/>
        <v>51.01</v>
      </c>
      <c r="G102" s="7">
        <f>ROUND(SUM('Central Supply'!M199:N199),0)</f>
        <v>693873</v>
      </c>
      <c r="H102" s="7">
        <f>ROUND(+'Central Supply'!V199,0)</f>
        <v>15387</v>
      </c>
      <c r="I102" s="8">
        <f t="shared" si="4"/>
        <v>45.09</v>
      </c>
      <c r="J102" s="8"/>
      <c r="K102" s="9">
        <f t="shared" si="5"/>
        <v>-0.1161</v>
      </c>
    </row>
    <row r="103" spans="2:11" ht="12">
      <c r="B103">
        <f>+'Central Supply'!A98</f>
        <v>209</v>
      </c>
      <c r="C103" t="str">
        <f>+'Central Supply'!B98</f>
        <v>SAINT ANTHONY HOSPITAL</v>
      </c>
      <c r="D103" s="7">
        <f>ROUND(SUM('Central Supply'!M98:N98),0)</f>
        <v>0</v>
      </c>
      <c r="E103" s="7">
        <f>ROUND(+'Central Supply'!V98,0)</f>
        <v>0</v>
      </c>
      <c r="F103" s="8">
        <f t="shared" si="3"/>
      </c>
      <c r="G103" s="7">
        <f>ROUND(SUM('Central Supply'!M200:N200),0)</f>
        <v>89928</v>
      </c>
      <c r="H103" s="7">
        <f>ROUND(+'Central Supply'!V200,0)</f>
        <v>1638</v>
      </c>
      <c r="I103" s="8">
        <f t="shared" si="4"/>
        <v>54.9</v>
      </c>
      <c r="J103" s="8"/>
      <c r="K103" s="9">
        <f t="shared" si="5"/>
      </c>
    </row>
    <row r="104" spans="2:11" ht="12">
      <c r="B104">
        <f>+'Central Supply'!A99</f>
        <v>904</v>
      </c>
      <c r="C104" t="str">
        <f>+'Central Supply'!B99</f>
        <v>BHC FAIRFAX HOSPITAL</v>
      </c>
      <c r="D104" s="7">
        <f>ROUND(SUM('Central Supply'!M99:N99),0)</f>
        <v>0</v>
      </c>
      <c r="E104" s="7">
        <f>ROUND(+'Central Supply'!V99,0)</f>
        <v>2105</v>
      </c>
      <c r="F104" s="8">
        <f t="shared" si="3"/>
      </c>
      <c r="G104" s="7">
        <f>ROUND(SUM('Central Supply'!M201:N201),0)</f>
        <v>0</v>
      </c>
      <c r="H104" s="7">
        <f>ROUND(+'Central Supply'!V201,0)</f>
        <v>2056</v>
      </c>
      <c r="I104" s="8">
        <f t="shared" si="4"/>
      </c>
      <c r="J104" s="8"/>
      <c r="K104" s="9">
        <f t="shared" si="5"/>
      </c>
    </row>
    <row r="105" spans="2:11" ht="12">
      <c r="B105">
        <f>+'Central Supply'!A100</f>
        <v>915</v>
      </c>
      <c r="C105" t="str">
        <f>+'Central Supply'!B100</f>
        <v>LOURDES COUNSELING CENTER</v>
      </c>
      <c r="D105" s="7">
        <f>ROUND(SUM('Central Supply'!M100:N100),0)</f>
        <v>0</v>
      </c>
      <c r="E105" s="7">
        <f>ROUND(+'Central Supply'!V100,0)</f>
        <v>981</v>
      </c>
      <c r="F105" s="8">
        <f t="shared" si="3"/>
      </c>
      <c r="G105" s="7">
        <f>ROUND(SUM('Central Supply'!M202:N202),0)</f>
        <v>0</v>
      </c>
      <c r="H105" s="7">
        <f>ROUND(+'Central Supply'!V202,0)</f>
        <v>926</v>
      </c>
      <c r="I105" s="8">
        <f t="shared" si="4"/>
      </c>
      <c r="J105" s="8"/>
      <c r="K105" s="9">
        <f t="shared" si="5"/>
      </c>
    </row>
    <row r="106" spans="2:11" ht="12">
      <c r="B106">
        <f>+'Central Supply'!A101</f>
        <v>919</v>
      </c>
      <c r="C106" t="str">
        <f>+'Central Supply'!B101</f>
        <v>NAVOS</v>
      </c>
      <c r="D106" s="7">
        <f>ROUND(SUM('Central Supply'!M101:N101),0)</f>
        <v>0</v>
      </c>
      <c r="E106" s="7">
        <f>ROUND(+'Central Supply'!V101,0)</f>
        <v>567</v>
      </c>
      <c r="F106" s="8">
        <f t="shared" si="3"/>
      </c>
      <c r="G106" s="7">
        <f>ROUND(SUM('Central Supply'!M203:N203),0)</f>
        <v>0</v>
      </c>
      <c r="H106" s="7">
        <f>ROUND(+'Central Supply'!V203,0)</f>
        <v>547</v>
      </c>
      <c r="I106" s="8">
        <f t="shared" si="4"/>
      </c>
      <c r="J106" s="8"/>
      <c r="K106" s="9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875" style="0" bestFit="1" customWidth="1"/>
    <col min="5" max="5" width="6.875" style="0" bestFit="1" customWidth="1"/>
    <col min="6" max="6" width="5.875" style="0" bestFit="1" customWidth="1"/>
    <col min="7" max="7" width="10.875" style="0" bestFit="1" customWidth="1"/>
    <col min="8" max="8" width="6.875" style="0" bestFit="1" customWidth="1"/>
    <col min="9" max="9" width="5.875" style="0" bestFit="1" customWidth="1"/>
    <col min="10" max="10" width="2.625" style="0" customWidth="1"/>
    <col min="11" max="11" width="10.125" style="0" bestFit="1" customWidth="1"/>
  </cols>
  <sheetData>
    <row r="1" spans="1:10" ht="12">
      <c r="A1" s="5" t="s">
        <v>24</v>
      </c>
      <c r="B1" s="5"/>
      <c r="C1" s="5"/>
      <c r="D1" s="5"/>
      <c r="E1" s="5"/>
      <c r="F1" s="3"/>
      <c r="G1" s="5"/>
      <c r="H1" s="5"/>
      <c r="I1" s="5"/>
      <c r="J1" s="5"/>
    </row>
    <row r="2" spans="6:11" ht="12">
      <c r="F2" s="1"/>
      <c r="K2" s="2" t="s">
        <v>38</v>
      </c>
    </row>
    <row r="3" spans="4:11" ht="12">
      <c r="D3" s="6"/>
      <c r="F3" s="1"/>
      <c r="K3">
        <v>200</v>
      </c>
    </row>
    <row r="4" spans="1:10" ht="1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0" ht="12">
      <c r="A5" s="3" t="s">
        <v>46</v>
      </c>
      <c r="B5" s="5"/>
      <c r="C5" s="5"/>
      <c r="D5" s="5"/>
      <c r="E5" s="3"/>
      <c r="F5" s="5"/>
      <c r="G5" s="5"/>
      <c r="H5" s="5"/>
      <c r="I5" s="5"/>
      <c r="J5" s="5"/>
    </row>
    <row r="7" spans="5:9" ht="12">
      <c r="E7" s="19">
        <f>ROUND(+'Central Supply'!D5,0)</f>
        <v>2008</v>
      </c>
      <c r="F7" s="2">
        <f>+E7</f>
        <v>2008</v>
      </c>
      <c r="G7" s="2"/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25</v>
      </c>
      <c r="F8" s="2" t="s">
        <v>2</v>
      </c>
      <c r="G8" s="1" t="s">
        <v>25</v>
      </c>
      <c r="I8" s="2" t="s">
        <v>2</v>
      </c>
      <c r="J8" s="2"/>
      <c r="K8" s="2" t="s">
        <v>72</v>
      </c>
    </row>
    <row r="9" spans="1:11" ht="12">
      <c r="A9" s="2"/>
      <c r="B9" s="2" t="s">
        <v>47</v>
      </c>
      <c r="C9" s="2" t="s">
        <v>48</v>
      </c>
      <c r="D9" s="1" t="s">
        <v>7</v>
      </c>
      <c r="E9" s="1" t="s">
        <v>4</v>
      </c>
      <c r="F9" s="1" t="s">
        <v>4</v>
      </c>
      <c r="G9" s="1" t="s">
        <v>7</v>
      </c>
      <c r="H9" s="1" t="s">
        <v>4</v>
      </c>
      <c r="I9" s="1" t="s">
        <v>4</v>
      </c>
      <c r="J9" s="1"/>
      <c r="K9" s="2" t="s">
        <v>73</v>
      </c>
    </row>
    <row r="10" spans="2:11" ht="12">
      <c r="B10">
        <f>+'Central Supply'!A5</f>
        <v>1</v>
      </c>
      <c r="C10" t="str">
        <f>+'Central Supply'!B5</f>
        <v>SWEDISH HEALTH SERVICES</v>
      </c>
      <c r="D10" s="7">
        <f>ROUND(+'Central Supply'!O5,0)</f>
        <v>151112</v>
      </c>
      <c r="E10" s="7">
        <f>ROUND(+'Central Supply'!V5,0)</f>
        <v>64206</v>
      </c>
      <c r="F10" s="8">
        <f>IF(D10=0,"",IF(E10=0,"",ROUND(D10/E10,2)))</f>
        <v>2.35</v>
      </c>
      <c r="G10" s="7">
        <f>ROUND(+'Central Supply'!O107,0)</f>
        <v>102369</v>
      </c>
      <c r="H10" s="7">
        <f>ROUND(+'Central Supply'!V107,0)</f>
        <v>65434</v>
      </c>
      <c r="I10" s="8">
        <f>IF(G10=0,"",IF(H10=0,"",ROUND(G10/H10,2)))</f>
        <v>1.56</v>
      </c>
      <c r="J10" s="8"/>
      <c r="K10" s="9">
        <f>IF(D10=0,"",IF(E10=0,"",IF(G10=0,"",IF(H10=0,"",ROUND(I10/F10-1,4)))))</f>
        <v>-0.3362</v>
      </c>
    </row>
    <row r="11" spans="2:11" ht="12">
      <c r="B11">
        <f>+'Central Supply'!A6</f>
        <v>3</v>
      </c>
      <c r="C11" t="str">
        <f>+'Central Supply'!B6</f>
        <v>SWEDISH MEDICAL CENTER CHERRY HILL</v>
      </c>
      <c r="D11" s="7">
        <f>ROUND(+'Central Supply'!O6,0)</f>
        <v>-55654</v>
      </c>
      <c r="E11" s="7">
        <f>ROUND(+'Central Supply'!V6,0)</f>
        <v>25431</v>
      </c>
      <c r="F11" s="8">
        <f aca="true" t="shared" si="0" ref="F11:F74">IF(D11=0,"",IF(E11=0,"",ROUND(D11/E11,2)))</f>
        <v>-2.19</v>
      </c>
      <c r="G11" s="7">
        <f>ROUND(+'Central Supply'!O108,0)</f>
        <v>33717</v>
      </c>
      <c r="H11" s="7">
        <f>ROUND(+'Central Supply'!V108,0)</f>
        <v>27098</v>
      </c>
      <c r="I11" s="8">
        <f aca="true" t="shared" si="1" ref="I11:I74">IF(G11=0,"",IF(H11=0,"",ROUND(G11/H11,2)))</f>
        <v>1.24</v>
      </c>
      <c r="J11" s="8"/>
      <c r="K11" s="9">
        <f aca="true" t="shared" si="2" ref="K11:K74">IF(D11=0,"",IF(E11=0,"",IF(G11=0,"",IF(H11=0,"",ROUND(I11/F11-1,4)))))</f>
        <v>-1.5662</v>
      </c>
    </row>
    <row r="12" spans="2:11" ht="12">
      <c r="B12">
        <f>+'Central Supply'!A7</f>
        <v>8</v>
      </c>
      <c r="C12" t="str">
        <f>+'Central Supply'!B7</f>
        <v>KLICKITAT VALLEY HOSPITAL</v>
      </c>
      <c r="D12" s="7">
        <f>ROUND(+'Central Supply'!O7,0)</f>
        <v>0</v>
      </c>
      <c r="E12" s="7">
        <f>ROUND(+'Central Supply'!V7,0)</f>
        <v>1629</v>
      </c>
      <c r="F12" s="8">
        <f t="shared" si="0"/>
      </c>
      <c r="G12" s="7">
        <f>ROUND(+'Central Supply'!O109,0)</f>
        <v>0</v>
      </c>
      <c r="H12" s="7">
        <f>ROUND(+'Central Supply'!V109,0)</f>
        <v>1645</v>
      </c>
      <c r="I12" s="8">
        <f t="shared" si="1"/>
      </c>
      <c r="J12" s="8"/>
      <c r="K12" s="9">
        <f t="shared" si="2"/>
      </c>
    </row>
    <row r="13" spans="2:11" ht="12">
      <c r="B13">
        <f>+'Central Supply'!A8</f>
        <v>10</v>
      </c>
      <c r="C13" t="str">
        <f>+'Central Supply'!B8</f>
        <v>VIRGINIA MASON MEDICAL CENTER</v>
      </c>
      <c r="D13" s="7">
        <f>ROUND(+'Central Supply'!O8,0)</f>
        <v>498444</v>
      </c>
      <c r="E13" s="7">
        <f>ROUND(+'Central Supply'!V8,0)</f>
        <v>76904</v>
      </c>
      <c r="F13" s="8">
        <f t="shared" si="0"/>
        <v>6.48</v>
      </c>
      <c r="G13" s="7">
        <f>ROUND(+'Central Supply'!O110,0)</f>
        <v>658879</v>
      </c>
      <c r="H13" s="7">
        <f>ROUND(+'Central Supply'!V110,0)</f>
        <v>79237</v>
      </c>
      <c r="I13" s="8">
        <f t="shared" si="1"/>
        <v>8.32</v>
      </c>
      <c r="J13" s="8"/>
      <c r="K13" s="9">
        <f t="shared" si="2"/>
        <v>0.284</v>
      </c>
    </row>
    <row r="14" spans="2:11" ht="12">
      <c r="B14">
        <f>+'Central Supply'!A9</f>
        <v>14</v>
      </c>
      <c r="C14" t="str">
        <f>+'Central Supply'!B9</f>
        <v>SEATTLE CHILDRENS HOSPITAL</v>
      </c>
      <c r="D14" s="7">
        <f>ROUND(+'Central Supply'!O9,0)</f>
        <v>20058</v>
      </c>
      <c r="E14" s="7">
        <f>ROUND(+'Central Supply'!V9,0)</f>
        <v>26512</v>
      </c>
      <c r="F14" s="8">
        <f t="shared" si="0"/>
        <v>0.76</v>
      </c>
      <c r="G14" s="7">
        <f>ROUND(+'Central Supply'!O111,0)</f>
        <v>155926</v>
      </c>
      <c r="H14" s="7">
        <f>ROUND(+'Central Supply'!V111,0)</f>
        <v>28361</v>
      </c>
      <c r="I14" s="8">
        <f t="shared" si="1"/>
        <v>5.5</v>
      </c>
      <c r="J14" s="8"/>
      <c r="K14" s="9">
        <f t="shared" si="2"/>
        <v>6.2368</v>
      </c>
    </row>
    <row r="15" spans="2:11" ht="12">
      <c r="B15">
        <f>+'Central Supply'!A10</f>
        <v>20</v>
      </c>
      <c r="C15" t="str">
        <f>+'Central Supply'!B10</f>
        <v>GROUP HEALTH CENTRAL</v>
      </c>
      <c r="D15" s="7">
        <f>ROUND(+'Central Supply'!O10,0)</f>
        <v>0</v>
      </c>
      <c r="E15" s="7">
        <f>ROUND(+'Central Supply'!V10,0)</f>
        <v>1208</v>
      </c>
      <c r="F15" s="8">
        <f t="shared" si="0"/>
      </c>
      <c r="G15" s="7">
        <f>ROUND(+'Central Supply'!O112,0)</f>
        <v>0</v>
      </c>
      <c r="H15" s="7">
        <f>ROUND(+'Central Supply'!V112,0)</f>
        <v>1122</v>
      </c>
      <c r="I15" s="8">
        <f t="shared" si="1"/>
      </c>
      <c r="J15" s="8"/>
      <c r="K15" s="9">
        <f t="shared" si="2"/>
      </c>
    </row>
    <row r="16" spans="2:11" ht="12">
      <c r="B16">
        <f>+'Central Supply'!A11</f>
        <v>21</v>
      </c>
      <c r="C16" t="str">
        <f>+'Central Supply'!B11</f>
        <v>NEWPORT COMMUNITY HOSPITAL</v>
      </c>
      <c r="D16" s="7">
        <f>ROUND(+'Central Supply'!O11,0)</f>
        <v>4435</v>
      </c>
      <c r="E16" s="7">
        <f>ROUND(+'Central Supply'!V11,0)</f>
        <v>2926</v>
      </c>
      <c r="F16" s="8">
        <f t="shared" si="0"/>
        <v>1.52</v>
      </c>
      <c r="G16" s="7">
        <f>ROUND(+'Central Supply'!O113,0)</f>
        <v>0</v>
      </c>
      <c r="H16" s="7">
        <f>ROUND(+'Central Supply'!V113,0)</f>
        <v>2664</v>
      </c>
      <c r="I16" s="8">
        <f t="shared" si="1"/>
      </c>
      <c r="J16" s="8"/>
      <c r="K16" s="9">
        <f t="shared" si="2"/>
      </c>
    </row>
    <row r="17" spans="2:11" ht="12">
      <c r="B17">
        <f>+'Central Supply'!A12</f>
        <v>22</v>
      </c>
      <c r="C17" t="str">
        <f>+'Central Supply'!B12</f>
        <v>LOURDES MEDICAL CENTER</v>
      </c>
      <c r="D17" s="7">
        <f>ROUND(+'Central Supply'!O12,0)</f>
        <v>3834</v>
      </c>
      <c r="E17" s="7">
        <f>ROUND(+'Central Supply'!V12,0)</f>
        <v>4975</v>
      </c>
      <c r="F17" s="8">
        <f t="shared" si="0"/>
        <v>0.77</v>
      </c>
      <c r="G17" s="7">
        <f>ROUND(+'Central Supply'!O114,0)</f>
        <v>19100</v>
      </c>
      <c r="H17" s="7">
        <f>ROUND(+'Central Supply'!V114,0)</f>
        <v>4807</v>
      </c>
      <c r="I17" s="8">
        <f t="shared" si="1"/>
        <v>3.97</v>
      </c>
      <c r="J17" s="8"/>
      <c r="K17" s="9">
        <f t="shared" si="2"/>
        <v>4.1558</v>
      </c>
    </row>
    <row r="18" spans="2:11" ht="12">
      <c r="B18">
        <f>+'Central Supply'!A13</f>
        <v>23</v>
      </c>
      <c r="C18" t="str">
        <f>+'Central Supply'!B13</f>
        <v>OKANOGAN-DOUGLAS DISTRICT HOSPITAL</v>
      </c>
      <c r="D18" s="7">
        <f>ROUND(+'Central Supply'!O13,0)</f>
        <v>252</v>
      </c>
      <c r="E18" s="7">
        <f>ROUND(+'Central Supply'!V13,0)</f>
        <v>1506</v>
      </c>
      <c r="F18" s="8">
        <f t="shared" si="0"/>
        <v>0.17</v>
      </c>
      <c r="G18" s="7">
        <f>ROUND(+'Central Supply'!O115,0)</f>
        <v>1356</v>
      </c>
      <c r="H18" s="7">
        <f>ROUND(+'Central Supply'!V115,0)</f>
        <v>1454</v>
      </c>
      <c r="I18" s="8">
        <f t="shared" si="1"/>
        <v>0.93</v>
      </c>
      <c r="J18" s="8"/>
      <c r="K18" s="9">
        <f t="shared" si="2"/>
        <v>4.4706</v>
      </c>
    </row>
    <row r="19" spans="2:11" ht="12">
      <c r="B19">
        <f>+'Central Supply'!A14</f>
        <v>26</v>
      </c>
      <c r="C19" t="str">
        <f>+'Central Supply'!B14</f>
        <v>PEACEHEALTH SAINT JOHN MEDICAL CENTER</v>
      </c>
      <c r="D19" s="7">
        <f>ROUND(+'Central Supply'!O14,0)</f>
        <v>95</v>
      </c>
      <c r="E19" s="7">
        <f>ROUND(+'Central Supply'!V14,0)</f>
        <v>23290</v>
      </c>
      <c r="F19" s="8">
        <f t="shared" si="0"/>
        <v>0</v>
      </c>
      <c r="G19" s="7">
        <f>ROUND(+'Central Supply'!O116,0)</f>
        <v>0</v>
      </c>
      <c r="H19" s="7">
        <f>ROUND(+'Central Supply'!V116,0)</f>
        <v>24570</v>
      </c>
      <c r="I19" s="8">
        <f t="shared" si="1"/>
      </c>
      <c r="J19" s="8"/>
      <c r="K19" s="9">
        <f t="shared" si="2"/>
      </c>
    </row>
    <row r="20" spans="2:11" ht="12">
      <c r="B20">
        <f>+'Central Supply'!A15</f>
        <v>29</v>
      </c>
      <c r="C20" t="str">
        <f>+'Central Supply'!B15</f>
        <v>HARBORVIEW MEDICAL CENTER</v>
      </c>
      <c r="D20" s="7">
        <f>ROUND(+'Central Supply'!O15,0)</f>
        <v>2438</v>
      </c>
      <c r="E20" s="7">
        <f>ROUND(+'Central Supply'!V15,0)</f>
        <v>43532</v>
      </c>
      <c r="F20" s="8">
        <f t="shared" si="0"/>
        <v>0.06</v>
      </c>
      <c r="G20" s="7">
        <f>ROUND(+'Central Supply'!O117,0)</f>
        <v>34688</v>
      </c>
      <c r="H20" s="7">
        <f>ROUND(+'Central Supply'!V117,0)</f>
        <v>43020</v>
      </c>
      <c r="I20" s="8">
        <f t="shared" si="1"/>
        <v>0.81</v>
      </c>
      <c r="J20" s="8"/>
      <c r="K20" s="9">
        <f t="shared" si="2"/>
        <v>12.5</v>
      </c>
    </row>
    <row r="21" spans="2:11" ht="12">
      <c r="B21">
        <f>+'Central Supply'!A16</f>
        <v>32</v>
      </c>
      <c r="C21" t="str">
        <f>+'Central Supply'!B16</f>
        <v>SAINT JOSEPH MEDICAL CENTER</v>
      </c>
      <c r="D21" s="7">
        <f>ROUND(+'Central Supply'!O16,0)</f>
        <v>20164</v>
      </c>
      <c r="E21" s="7">
        <f>ROUND(+'Central Supply'!V16,0)</f>
        <v>46717</v>
      </c>
      <c r="F21" s="8">
        <f t="shared" si="0"/>
        <v>0.43</v>
      </c>
      <c r="G21" s="7">
        <f>ROUND(+'Central Supply'!O118,0)</f>
        <v>23112</v>
      </c>
      <c r="H21" s="7">
        <f>ROUND(+'Central Supply'!V118,0)</f>
        <v>43072</v>
      </c>
      <c r="I21" s="8">
        <f t="shared" si="1"/>
        <v>0.54</v>
      </c>
      <c r="J21" s="8"/>
      <c r="K21" s="9">
        <f t="shared" si="2"/>
        <v>0.2558</v>
      </c>
    </row>
    <row r="22" spans="2:11" ht="12">
      <c r="B22">
        <f>+'Central Supply'!A17</f>
        <v>35</v>
      </c>
      <c r="C22" t="str">
        <f>+'Central Supply'!B17</f>
        <v>ENUMCLAW REGIONAL HOSPITAL</v>
      </c>
      <c r="D22" s="7">
        <f>ROUND(+'Central Supply'!O17,0)</f>
        <v>0</v>
      </c>
      <c r="E22" s="7">
        <f>ROUND(+'Central Supply'!V17,0)</f>
        <v>3584</v>
      </c>
      <c r="F22" s="8">
        <f t="shared" si="0"/>
      </c>
      <c r="G22" s="7">
        <f>ROUND(+'Central Supply'!O119,0)</f>
        <v>0</v>
      </c>
      <c r="H22" s="7">
        <f>ROUND(+'Central Supply'!V119,0)</f>
        <v>3826</v>
      </c>
      <c r="I22" s="8">
        <f t="shared" si="1"/>
      </c>
      <c r="J22" s="8"/>
      <c r="K22" s="9">
        <f t="shared" si="2"/>
      </c>
    </row>
    <row r="23" spans="2:11" ht="12">
      <c r="B23">
        <f>+'Central Supply'!A18</f>
        <v>37</v>
      </c>
      <c r="C23" t="str">
        <f>+'Central Supply'!B18</f>
        <v>DEACONESS MEDICAL CENTER</v>
      </c>
      <c r="D23" s="7">
        <f>ROUND(+'Central Supply'!O18,0)</f>
        <v>258</v>
      </c>
      <c r="E23" s="7">
        <f>ROUND(+'Central Supply'!V18,0)</f>
        <v>18891</v>
      </c>
      <c r="F23" s="8">
        <f t="shared" si="0"/>
        <v>0.01</v>
      </c>
      <c r="G23" s="7">
        <f>ROUND(+'Central Supply'!O120,0)</f>
        <v>209324</v>
      </c>
      <c r="H23" s="7">
        <f>ROUND(+'Central Supply'!V120,0)</f>
        <v>24058</v>
      </c>
      <c r="I23" s="8">
        <f t="shared" si="1"/>
        <v>8.7</v>
      </c>
      <c r="J23" s="8"/>
      <c r="K23" s="9">
        <f t="shared" si="2"/>
        <v>869</v>
      </c>
    </row>
    <row r="24" spans="2:11" ht="12">
      <c r="B24">
        <f>+'Central Supply'!A19</f>
        <v>38</v>
      </c>
      <c r="C24" t="str">
        <f>+'Central Supply'!B19</f>
        <v>OLYMPIC MEDICAL CENTER</v>
      </c>
      <c r="D24" s="7">
        <f>ROUND(+'Central Supply'!O19,0)</f>
        <v>33120</v>
      </c>
      <c r="E24" s="7">
        <f>ROUND(+'Central Supply'!V19,0)</f>
        <v>13147</v>
      </c>
      <c r="F24" s="8">
        <f t="shared" si="0"/>
        <v>2.52</v>
      </c>
      <c r="G24" s="7">
        <f>ROUND(+'Central Supply'!O121,0)</f>
        <v>40514</v>
      </c>
      <c r="H24" s="7">
        <f>ROUND(+'Central Supply'!V121,0)</f>
        <v>13521</v>
      </c>
      <c r="I24" s="8">
        <f t="shared" si="1"/>
        <v>3</v>
      </c>
      <c r="J24" s="8"/>
      <c r="K24" s="9">
        <f t="shared" si="2"/>
        <v>0.1905</v>
      </c>
    </row>
    <row r="25" spans="2:11" ht="12">
      <c r="B25">
        <f>+'Central Supply'!A20</f>
        <v>39</v>
      </c>
      <c r="C25" t="str">
        <f>+'Central Supply'!B20</f>
        <v>KENNEWICK GENERAL HOSPITAL</v>
      </c>
      <c r="D25" s="7">
        <f>ROUND(+'Central Supply'!O20,0)</f>
        <v>300</v>
      </c>
      <c r="E25" s="7">
        <f>ROUND(+'Central Supply'!V20,0)</f>
        <v>11240</v>
      </c>
      <c r="F25" s="8">
        <f t="shared" si="0"/>
        <v>0.03</v>
      </c>
      <c r="G25" s="7">
        <f>ROUND(+'Central Supply'!O122,0)</f>
        <v>8</v>
      </c>
      <c r="H25" s="7">
        <f>ROUND(+'Central Supply'!V122,0)</f>
        <v>11618</v>
      </c>
      <c r="I25" s="8">
        <f t="shared" si="1"/>
        <v>0</v>
      </c>
      <c r="J25" s="8"/>
      <c r="K25" s="9">
        <f t="shared" si="2"/>
        <v>-1</v>
      </c>
    </row>
    <row r="26" spans="2:11" ht="12">
      <c r="B26">
        <f>+'Central Supply'!A21</f>
        <v>43</v>
      </c>
      <c r="C26" t="str">
        <f>+'Central Supply'!B21</f>
        <v>WALLA WALLA GENERAL HOSPITAL</v>
      </c>
      <c r="D26" s="7">
        <f>ROUND(+'Central Supply'!O21,0)</f>
        <v>0</v>
      </c>
      <c r="E26" s="7">
        <f>ROUND(+'Central Supply'!V21,0)</f>
        <v>3984</v>
      </c>
      <c r="F26" s="8">
        <f t="shared" si="0"/>
      </c>
      <c r="G26" s="7">
        <f>ROUND(+'Central Supply'!O123,0)</f>
        <v>-30</v>
      </c>
      <c r="H26" s="7">
        <f>ROUND(+'Central Supply'!V123,0)</f>
        <v>4221</v>
      </c>
      <c r="I26" s="8">
        <f t="shared" si="1"/>
        <v>-0.01</v>
      </c>
      <c r="J26" s="8"/>
      <c r="K26" s="9">
        <f t="shared" si="2"/>
      </c>
    </row>
    <row r="27" spans="2:11" ht="12">
      <c r="B27">
        <f>+'Central Supply'!A22</f>
        <v>45</v>
      </c>
      <c r="C27" t="str">
        <f>+'Central Supply'!B22</f>
        <v>COLUMBIA BASIN HOSPITAL</v>
      </c>
      <c r="D27" s="7">
        <f>ROUND(+'Central Supply'!O22,0)</f>
        <v>-47</v>
      </c>
      <c r="E27" s="7">
        <f>ROUND(+'Central Supply'!V22,0)</f>
        <v>1214</v>
      </c>
      <c r="F27" s="8">
        <f t="shared" si="0"/>
        <v>-0.04</v>
      </c>
      <c r="G27" s="7">
        <f>ROUND(+'Central Supply'!O124,0)</f>
        <v>665</v>
      </c>
      <c r="H27" s="7">
        <f>ROUND(+'Central Supply'!V124,0)</f>
        <v>1212</v>
      </c>
      <c r="I27" s="8">
        <f t="shared" si="1"/>
        <v>0.55</v>
      </c>
      <c r="J27" s="8"/>
      <c r="K27" s="9">
        <f t="shared" si="2"/>
        <v>-14.75</v>
      </c>
    </row>
    <row r="28" spans="2:11" ht="12">
      <c r="B28">
        <f>+'Central Supply'!A23</f>
        <v>46</v>
      </c>
      <c r="C28" t="str">
        <f>+'Central Supply'!B23</f>
        <v>PROSSER MEMORIAL HOSPITAL</v>
      </c>
      <c r="D28" s="7">
        <f>ROUND(+'Central Supply'!O23,0)</f>
        <v>14442</v>
      </c>
      <c r="E28" s="7">
        <f>ROUND(+'Central Supply'!V23,0)</f>
        <v>2419</v>
      </c>
      <c r="F28" s="8">
        <f t="shared" si="0"/>
        <v>5.97</v>
      </c>
      <c r="G28" s="7">
        <f>ROUND(+'Central Supply'!O125,0)</f>
        <v>0</v>
      </c>
      <c r="H28" s="7">
        <f>ROUND(+'Central Supply'!V125,0)</f>
        <v>1940</v>
      </c>
      <c r="I28" s="8">
        <f t="shared" si="1"/>
      </c>
      <c r="J28" s="8"/>
      <c r="K28" s="9">
        <f t="shared" si="2"/>
      </c>
    </row>
    <row r="29" spans="2:11" ht="12">
      <c r="B29">
        <f>+'Central Supply'!A24</f>
        <v>50</v>
      </c>
      <c r="C29" t="str">
        <f>+'Central Supply'!B24</f>
        <v>PROVIDENCE SAINT MARY MEDICAL CENTER</v>
      </c>
      <c r="D29" s="7">
        <f>ROUND(+'Central Supply'!O24,0)</f>
        <v>63910</v>
      </c>
      <c r="E29" s="7">
        <f>ROUND(+'Central Supply'!V24,0)</f>
        <v>13790</v>
      </c>
      <c r="F29" s="8">
        <f t="shared" si="0"/>
        <v>4.63</v>
      </c>
      <c r="G29" s="7">
        <f>ROUND(+'Central Supply'!O126,0)</f>
        <v>35326</v>
      </c>
      <c r="H29" s="7">
        <f>ROUND(+'Central Supply'!V126,0)</f>
        <v>13198</v>
      </c>
      <c r="I29" s="8">
        <f t="shared" si="1"/>
        <v>2.68</v>
      </c>
      <c r="J29" s="8"/>
      <c r="K29" s="9">
        <f t="shared" si="2"/>
        <v>-0.4212</v>
      </c>
    </row>
    <row r="30" spans="2:11" ht="12">
      <c r="B30">
        <f>+'Central Supply'!A25</f>
        <v>54</v>
      </c>
      <c r="C30" t="str">
        <f>+'Central Supply'!B25</f>
        <v>FORKS COMMUNITY HOSPITAL</v>
      </c>
      <c r="D30" s="7">
        <f>ROUND(+'Central Supply'!O25,0)</f>
        <v>90</v>
      </c>
      <c r="E30" s="7">
        <f>ROUND(+'Central Supply'!V25,0)</f>
        <v>2002</v>
      </c>
      <c r="F30" s="8">
        <f t="shared" si="0"/>
        <v>0.04</v>
      </c>
      <c r="G30" s="7">
        <f>ROUND(+'Central Supply'!O127,0)</f>
        <v>130</v>
      </c>
      <c r="H30" s="7">
        <f>ROUND(+'Central Supply'!V127,0)</f>
        <v>1817</v>
      </c>
      <c r="I30" s="8">
        <f t="shared" si="1"/>
        <v>0.07</v>
      </c>
      <c r="J30" s="8"/>
      <c r="K30" s="9">
        <f t="shared" si="2"/>
        <v>0.75</v>
      </c>
    </row>
    <row r="31" spans="2:11" ht="12">
      <c r="B31">
        <f>+'Central Supply'!A26</f>
        <v>56</v>
      </c>
      <c r="C31" t="str">
        <f>+'Central Supply'!B26</f>
        <v>WILLAPA HARBOR HOSPITAL</v>
      </c>
      <c r="D31" s="7">
        <f>ROUND(+'Central Supply'!O26,0)</f>
        <v>0</v>
      </c>
      <c r="E31" s="7">
        <f>ROUND(+'Central Supply'!V26,0)</f>
        <v>1630</v>
      </c>
      <c r="F31" s="8">
        <f t="shared" si="0"/>
      </c>
      <c r="G31" s="7">
        <f>ROUND(+'Central Supply'!O128,0)</f>
        <v>0</v>
      </c>
      <c r="H31" s="7">
        <f>ROUND(+'Central Supply'!V128,0)</f>
        <v>1521</v>
      </c>
      <c r="I31" s="8">
        <f t="shared" si="1"/>
      </c>
      <c r="J31" s="8"/>
      <c r="K31" s="9">
        <f t="shared" si="2"/>
      </c>
    </row>
    <row r="32" spans="2:11" ht="12">
      <c r="B32">
        <f>+'Central Supply'!A27</f>
        <v>58</v>
      </c>
      <c r="C32" t="str">
        <f>+'Central Supply'!B27</f>
        <v>YAKIMA VALLEY MEMORIAL HOSPITAL</v>
      </c>
      <c r="D32" s="7">
        <f>ROUND(+'Central Supply'!O27,0)</f>
        <v>0</v>
      </c>
      <c r="E32" s="7">
        <f>ROUND(+'Central Supply'!V27,0)</f>
        <v>31658</v>
      </c>
      <c r="F32" s="8">
        <f t="shared" si="0"/>
      </c>
      <c r="G32" s="7">
        <f>ROUND(+'Central Supply'!O129,0)</f>
        <v>95</v>
      </c>
      <c r="H32" s="7">
        <f>ROUND(+'Central Supply'!V129,0)</f>
        <v>33827</v>
      </c>
      <c r="I32" s="8">
        <f t="shared" si="1"/>
        <v>0</v>
      </c>
      <c r="J32" s="8"/>
      <c r="K32" s="9">
        <f t="shared" si="2"/>
      </c>
    </row>
    <row r="33" spans="2:11" ht="12">
      <c r="B33">
        <f>+'Central Supply'!A28</f>
        <v>63</v>
      </c>
      <c r="C33" t="str">
        <f>+'Central Supply'!B28</f>
        <v>GRAYS HARBOR COMMUNITY HOSPITAL</v>
      </c>
      <c r="D33" s="7">
        <f>ROUND(+'Central Supply'!O28,0)</f>
        <v>642</v>
      </c>
      <c r="E33" s="7">
        <f>ROUND(+'Central Supply'!V28,0)</f>
        <v>11731</v>
      </c>
      <c r="F33" s="8">
        <f t="shared" si="0"/>
        <v>0.05</v>
      </c>
      <c r="G33" s="7">
        <f>ROUND(+'Central Supply'!O130,0)</f>
        <v>6376</v>
      </c>
      <c r="H33" s="7">
        <f>ROUND(+'Central Supply'!V130,0)</f>
        <v>12132</v>
      </c>
      <c r="I33" s="8">
        <f t="shared" si="1"/>
        <v>0.53</v>
      </c>
      <c r="J33" s="8"/>
      <c r="K33" s="9">
        <f t="shared" si="2"/>
        <v>9.6</v>
      </c>
    </row>
    <row r="34" spans="2:11" ht="12">
      <c r="B34">
        <f>+'Central Supply'!A29</f>
        <v>78</v>
      </c>
      <c r="C34" t="str">
        <f>+'Central Supply'!B29</f>
        <v>SAMARITAN HOSPITAL</v>
      </c>
      <c r="D34" s="7">
        <f>ROUND(+'Central Supply'!O29,0)</f>
        <v>0</v>
      </c>
      <c r="E34" s="7">
        <f>ROUND(+'Central Supply'!V29,0)</f>
        <v>6208</v>
      </c>
      <c r="F34" s="8">
        <f t="shared" si="0"/>
      </c>
      <c r="G34" s="7">
        <f>ROUND(+'Central Supply'!O131,0)</f>
        <v>321</v>
      </c>
      <c r="H34" s="7">
        <f>ROUND(+'Central Supply'!V131,0)</f>
        <v>6490</v>
      </c>
      <c r="I34" s="8">
        <f t="shared" si="1"/>
        <v>0.05</v>
      </c>
      <c r="J34" s="8"/>
      <c r="K34" s="9">
        <f t="shared" si="2"/>
      </c>
    </row>
    <row r="35" spans="2:11" ht="12">
      <c r="B35">
        <f>+'Central Supply'!A30</f>
        <v>79</v>
      </c>
      <c r="C35" t="str">
        <f>+'Central Supply'!B30</f>
        <v>OCEAN BEACH HOSPITAL</v>
      </c>
      <c r="D35" s="7">
        <f>ROUND(+'Central Supply'!O30,0)</f>
        <v>19999</v>
      </c>
      <c r="E35" s="7">
        <f>ROUND(+'Central Supply'!V30,0)</f>
        <v>1836</v>
      </c>
      <c r="F35" s="8">
        <f t="shared" si="0"/>
        <v>10.89</v>
      </c>
      <c r="G35" s="7">
        <f>ROUND(+'Central Supply'!O132,0)</f>
        <v>-7360</v>
      </c>
      <c r="H35" s="7">
        <f>ROUND(+'Central Supply'!V132,0)</f>
        <v>1549</v>
      </c>
      <c r="I35" s="8">
        <f t="shared" si="1"/>
        <v>-4.75</v>
      </c>
      <c r="J35" s="8"/>
      <c r="K35" s="9">
        <f t="shared" si="2"/>
        <v>-1.4362</v>
      </c>
    </row>
    <row r="36" spans="2:11" ht="12">
      <c r="B36">
        <f>+'Central Supply'!A31</f>
        <v>80</v>
      </c>
      <c r="C36" t="str">
        <f>+'Central Supply'!B31</f>
        <v>ODESSA MEMORIAL HOSPITAL</v>
      </c>
      <c r="D36" s="7">
        <f>ROUND(+'Central Supply'!O31,0)</f>
        <v>0</v>
      </c>
      <c r="E36" s="7">
        <f>ROUND(+'Central Supply'!V31,0)</f>
        <v>252</v>
      </c>
      <c r="F36" s="8">
        <f t="shared" si="0"/>
      </c>
      <c r="G36" s="7">
        <f>ROUND(+'Central Supply'!O133,0)</f>
        <v>0</v>
      </c>
      <c r="H36" s="7">
        <f>ROUND(+'Central Supply'!V133,0)</f>
        <v>237</v>
      </c>
      <c r="I36" s="8">
        <f t="shared" si="1"/>
      </c>
      <c r="J36" s="8"/>
      <c r="K36" s="9">
        <f t="shared" si="2"/>
      </c>
    </row>
    <row r="37" spans="2:11" ht="12">
      <c r="B37">
        <f>+'Central Supply'!A32</f>
        <v>81</v>
      </c>
      <c r="C37" t="str">
        <f>+'Central Supply'!B32</f>
        <v>GOOD SAMARITAN HOSPITAL</v>
      </c>
      <c r="D37" s="7">
        <f>ROUND(+'Central Supply'!O32,0)</f>
        <v>912</v>
      </c>
      <c r="E37" s="7">
        <f>ROUND(+'Central Supply'!V32,0)</f>
        <v>22063</v>
      </c>
      <c r="F37" s="8">
        <f t="shared" si="0"/>
        <v>0.04</v>
      </c>
      <c r="G37" s="7">
        <f>ROUND(+'Central Supply'!O134,0)</f>
        <v>0</v>
      </c>
      <c r="H37" s="7">
        <f>ROUND(+'Central Supply'!V134,0)</f>
        <v>21554</v>
      </c>
      <c r="I37" s="8">
        <f t="shared" si="1"/>
      </c>
      <c r="J37" s="8"/>
      <c r="K37" s="9">
        <f t="shared" si="2"/>
      </c>
    </row>
    <row r="38" spans="2:11" ht="12">
      <c r="B38">
        <f>+'Central Supply'!A33</f>
        <v>82</v>
      </c>
      <c r="C38" t="str">
        <f>+'Central Supply'!B33</f>
        <v>GARFIELD COUNTY MEMORIAL HOSPITAL</v>
      </c>
      <c r="D38" s="7">
        <f>ROUND(+'Central Supply'!O33,0)</f>
        <v>3593</v>
      </c>
      <c r="E38" s="7">
        <f>ROUND(+'Central Supply'!V33,0)</f>
        <v>224</v>
      </c>
      <c r="F38" s="8">
        <f t="shared" si="0"/>
        <v>16.04</v>
      </c>
      <c r="G38" s="7">
        <f>ROUND(+'Central Supply'!O135,0)</f>
        <v>2284</v>
      </c>
      <c r="H38" s="7">
        <f>ROUND(+'Central Supply'!V135,0)</f>
        <v>509</v>
      </c>
      <c r="I38" s="8">
        <f t="shared" si="1"/>
        <v>4.49</v>
      </c>
      <c r="J38" s="8"/>
      <c r="K38" s="9">
        <f t="shared" si="2"/>
        <v>-0.7201</v>
      </c>
    </row>
    <row r="39" spans="2:11" ht="12">
      <c r="B39">
        <f>+'Central Supply'!A34</f>
        <v>84</v>
      </c>
      <c r="C39" t="str">
        <f>+'Central Supply'!B34</f>
        <v>PROVIDENCE REGIONAL MEDICAL CENTER EVERETT</v>
      </c>
      <c r="D39" s="7">
        <f>ROUND(+'Central Supply'!O34,0)</f>
        <v>63273</v>
      </c>
      <c r="E39" s="7">
        <f>ROUND(+'Central Supply'!V34,0)</f>
        <v>47661</v>
      </c>
      <c r="F39" s="8">
        <f t="shared" si="0"/>
        <v>1.33</v>
      </c>
      <c r="G39" s="7">
        <f>ROUND(+'Central Supply'!O136,0)</f>
        <v>263818</v>
      </c>
      <c r="H39" s="7">
        <f>ROUND(+'Central Supply'!V136,0)</f>
        <v>52314</v>
      </c>
      <c r="I39" s="8">
        <f t="shared" si="1"/>
        <v>5.04</v>
      </c>
      <c r="J39" s="8"/>
      <c r="K39" s="9">
        <f t="shared" si="2"/>
        <v>2.7895</v>
      </c>
    </row>
    <row r="40" spans="2:11" ht="12">
      <c r="B40">
        <f>+'Central Supply'!A35</f>
        <v>85</v>
      </c>
      <c r="C40" t="str">
        <f>+'Central Supply'!B35</f>
        <v>JEFFERSON HEALTHCARE HOSPITAL</v>
      </c>
      <c r="D40" s="7">
        <f>ROUND(+'Central Supply'!O35,0)</f>
        <v>723</v>
      </c>
      <c r="E40" s="7">
        <f>ROUND(+'Central Supply'!V35,0)</f>
        <v>4378</v>
      </c>
      <c r="F40" s="8">
        <f t="shared" si="0"/>
        <v>0.17</v>
      </c>
      <c r="G40" s="7">
        <f>ROUND(+'Central Supply'!O137,0)</f>
        <v>270</v>
      </c>
      <c r="H40" s="7">
        <f>ROUND(+'Central Supply'!V137,0)</f>
        <v>4690</v>
      </c>
      <c r="I40" s="8">
        <f t="shared" si="1"/>
        <v>0.06</v>
      </c>
      <c r="J40" s="8"/>
      <c r="K40" s="9">
        <f t="shared" si="2"/>
        <v>-0.6471</v>
      </c>
    </row>
    <row r="41" spans="2:11" ht="12">
      <c r="B41">
        <f>+'Central Supply'!A36</f>
        <v>96</v>
      </c>
      <c r="C41" t="str">
        <f>+'Central Supply'!B36</f>
        <v>SKYLINE HOSPITAL</v>
      </c>
      <c r="D41" s="7">
        <f>ROUND(+'Central Supply'!O36,0)</f>
        <v>0</v>
      </c>
      <c r="E41" s="7">
        <f>ROUND(+'Central Supply'!V36,0)</f>
        <v>1264</v>
      </c>
      <c r="F41" s="8">
        <f t="shared" si="0"/>
      </c>
      <c r="G41" s="7">
        <f>ROUND(+'Central Supply'!O138,0)</f>
        <v>0</v>
      </c>
      <c r="H41" s="7">
        <f>ROUND(+'Central Supply'!V138,0)</f>
        <v>1369</v>
      </c>
      <c r="I41" s="8">
        <f t="shared" si="1"/>
      </c>
      <c r="J41" s="8"/>
      <c r="K41" s="9">
        <f t="shared" si="2"/>
      </c>
    </row>
    <row r="42" spans="2:11" ht="12">
      <c r="B42">
        <f>+'Central Supply'!A37</f>
        <v>102</v>
      </c>
      <c r="C42" t="str">
        <f>+'Central Supply'!B37</f>
        <v>YAKIMA REGIONAL MEDICAL AND CARDIAC CENTER</v>
      </c>
      <c r="D42" s="7">
        <f>ROUND(+'Central Supply'!O37,0)</f>
        <v>13349</v>
      </c>
      <c r="E42" s="7">
        <f>ROUND(+'Central Supply'!V37,0)</f>
        <v>13168</v>
      </c>
      <c r="F42" s="8">
        <f t="shared" si="0"/>
        <v>1.01</v>
      </c>
      <c r="G42" s="7">
        <f>ROUND(+'Central Supply'!O139,0)</f>
        <v>26349</v>
      </c>
      <c r="H42" s="7">
        <f>ROUND(+'Central Supply'!V139,0)</f>
        <v>12871</v>
      </c>
      <c r="I42" s="8">
        <f t="shared" si="1"/>
        <v>2.05</v>
      </c>
      <c r="J42" s="8"/>
      <c r="K42" s="9">
        <f t="shared" si="2"/>
        <v>1.0297</v>
      </c>
    </row>
    <row r="43" spans="2:11" ht="12">
      <c r="B43">
        <f>+'Central Supply'!A38</f>
        <v>104</v>
      </c>
      <c r="C43" t="str">
        <f>+'Central Supply'!B38</f>
        <v>VALLEY GENERAL HOSPITAL</v>
      </c>
      <c r="D43" s="7">
        <f>ROUND(+'Central Supply'!O38,0)</f>
        <v>39</v>
      </c>
      <c r="E43" s="7">
        <f>ROUND(+'Central Supply'!V38,0)</f>
        <v>5790</v>
      </c>
      <c r="F43" s="8">
        <f t="shared" si="0"/>
        <v>0.01</v>
      </c>
      <c r="G43" s="7">
        <f>ROUND(+'Central Supply'!O140,0)</f>
        <v>0</v>
      </c>
      <c r="H43" s="7">
        <f>ROUND(+'Central Supply'!V140,0)</f>
        <v>5972</v>
      </c>
      <c r="I43" s="8">
        <f t="shared" si="1"/>
      </c>
      <c r="J43" s="8"/>
      <c r="K43" s="9">
        <f t="shared" si="2"/>
      </c>
    </row>
    <row r="44" spans="2:11" ht="12">
      <c r="B44">
        <f>+'Central Supply'!A39</f>
        <v>106</v>
      </c>
      <c r="C44" t="str">
        <f>+'Central Supply'!B39</f>
        <v>CASCADE VALLEY HOSPITAL</v>
      </c>
      <c r="D44" s="7">
        <f>ROUND(+'Central Supply'!O39,0)</f>
        <v>942</v>
      </c>
      <c r="E44" s="7">
        <f>ROUND(+'Central Supply'!V39,0)</f>
        <v>4926</v>
      </c>
      <c r="F44" s="8">
        <f t="shared" si="0"/>
        <v>0.19</v>
      </c>
      <c r="G44" s="7">
        <f>ROUND(+'Central Supply'!O141,0)</f>
        <v>950</v>
      </c>
      <c r="H44" s="7">
        <f>ROUND(+'Central Supply'!V141,0)</f>
        <v>4607</v>
      </c>
      <c r="I44" s="8">
        <f t="shared" si="1"/>
        <v>0.21</v>
      </c>
      <c r="J44" s="8"/>
      <c r="K44" s="9">
        <f t="shared" si="2"/>
        <v>0.1053</v>
      </c>
    </row>
    <row r="45" spans="2:11" ht="12">
      <c r="B45">
        <f>+'Central Supply'!A40</f>
        <v>107</v>
      </c>
      <c r="C45" t="str">
        <f>+'Central Supply'!B40</f>
        <v>NORTH VALLEY HOSPITAL</v>
      </c>
      <c r="D45" s="7">
        <f>ROUND(+'Central Supply'!O40,0)</f>
        <v>14132</v>
      </c>
      <c r="E45" s="7">
        <f>ROUND(+'Central Supply'!V40,0)</f>
        <v>2275</v>
      </c>
      <c r="F45" s="8">
        <f t="shared" si="0"/>
        <v>6.21</v>
      </c>
      <c r="G45" s="7">
        <f>ROUND(+'Central Supply'!O142,0)</f>
        <v>16092</v>
      </c>
      <c r="H45" s="7">
        <f>ROUND(+'Central Supply'!V142,0)</f>
        <v>2016</v>
      </c>
      <c r="I45" s="8">
        <f t="shared" si="1"/>
        <v>7.98</v>
      </c>
      <c r="J45" s="8"/>
      <c r="K45" s="9">
        <f t="shared" si="2"/>
        <v>0.285</v>
      </c>
    </row>
    <row r="46" spans="2:11" ht="12">
      <c r="B46">
        <f>+'Central Supply'!A41</f>
        <v>108</v>
      </c>
      <c r="C46" t="str">
        <f>+'Central Supply'!B41</f>
        <v>TRI-STATE MEMORIAL HOSPITAL</v>
      </c>
      <c r="D46" s="7">
        <f>ROUND(+'Central Supply'!O41,0)</f>
        <v>10234</v>
      </c>
      <c r="E46" s="7">
        <f>ROUND(+'Central Supply'!V41,0)</f>
        <v>5384</v>
      </c>
      <c r="F46" s="8">
        <f t="shared" si="0"/>
        <v>1.9</v>
      </c>
      <c r="G46" s="7">
        <f>ROUND(+'Central Supply'!O143,0)</f>
        <v>0</v>
      </c>
      <c r="H46" s="7">
        <f>ROUND(+'Central Supply'!V143,0)</f>
        <v>0</v>
      </c>
      <c r="I46" s="8">
        <f t="shared" si="1"/>
      </c>
      <c r="J46" s="8"/>
      <c r="K46" s="9">
        <f t="shared" si="2"/>
      </c>
    </row>
    <row r="47" spans="2:11" ht="12">
      <c r="B47">
        <f>+'Central Supply'!A42</f>
        <v>111</v>
      </c>
      <c r="C47" t="str">
        <f>+'Central Supply'!B42</f>
        <v>EAST ADAMS RURAL HOSPITAL</v>
      </c>
      <c r="D47" s="7">
        <f>ROUND(+'Central Supply'!O42,0)</f>
        <v>0</v>
      </c>
      <c r="E47" s="7">
        <f>ROUND(+'Central Supply'!V42,0)</f>
        <v>521</v>
      </c>
      <c r="F47" s="8">
        <f t="shared" si="0"/>
      </c>
      <c r="G47" s="7">
        <f>ROUND(+'Central Supply'!O144,0)</f>
        <v>0</v>
      </c>
      <c r="H47" s="7">
        <f>ROUND(+'Central Supply'!V144,0)</f>
        <v>588</v>
      </c>
      <c r="I47" s="8">
        <f t="shared" si="1"/>
      </c>
      <c r="J47" s="8"/>
      <c r="K47" s="9">
        <f t="shared" si="2"/>
      </c>
    </row>
    <row r="48" spans="2:11" ht="12">
      <c r="B48">
        <f>+'Central Supply'!A43</f>
        <v>125</v>
      </c>
      <c r="C48" t="str">
        <f>+'Central Supply'!B43</f>
        <v>OTHELLO COMMUNITY HOSPITAL</v>
      </c>
      <c r="D48" s="7">
        <f>ROUND(+'Central Supply'!O43,0)</f>
        <v>74</v>
      </c>
      <c r="E48" s="7">
        <f>ROUND(+'Central Supply'!V43,0)</f>
        <v>1899</v>
      </c>
      <c r="F48" s="8">
        <f t="shared" si="0"/>
        <v>0.04</v>
      </c>
      <c r="G48" s="7">
        <f>ROUND(+'Central Supply'!O145,0)</f>
        <v>249</v>
      </c>
      <c r="H48" s="7">
        <f>ROUND(+'Central Supply'!V145,0)</f>
        <v>1895</v>
      </c>
      <c r="I48" s="8">
        <f t="shared" si="1"/>
        <v>0.13</v>
      </c>
      <c r="J48" s="8"/>
      <c r="K48" s="9">
        <f t="shared" si="2"/>
        <v>2.25</v>
      </c>
    </row>
    <row r="49" spans="2:11" ht="12">
      <c r="B49">
        <f>+'Central Supply'!A44</f>
        <v>126</v>
      </c>
      <c r="C49" t="str">
        <f>+'Central Supply'!B44</f>
        <v>HIGHLINE MEDICAL CENTER</v>
      </c>
      <c r="D49" s="7">
        <f>ROUND(+'Central Supply'!O44,0)</f>
        <v>13465</v>
      </c>
      <c r="E49" s="7">
        <f>ROUND(+'Central Supply'!V44,0)</f>
        <v>20908</v>
      </c>
      <c r="F49" s="8">
        <f t="shared" si="0"/>
        <v>0.64</v>
      </c>
      <c r="G49" s="7">
        <f>ROUND(+'Central Supply'!O146,0)</f>
        <v>10413</v>
      </c>
      <c r="H49" s="7">
        <f>ROUND(+'Central Supply'!V146,0)</f>
        <v>21534</v>
      </c>
      <c r="I49" s="8">
        <f t="shared" si="1"/>
        <v>0.48</v>
      </c>
      <c r="J49" s="8"/>
      <c r="K49" s="9">
        <f t="shared" si="2"/>
        <v>-0.25</v>
      </c>
    </row>
    <row r="50" spans="2:11" ht="12">
      <c r="B50">
        <f>+'Central Supply'!A45</f>
        <v>128</v>
      </c>
      <c r="C50" t="str">
        <f>+'Central Supply'!B45</f>
        <v>UNIVERSITY OF WASHINGTON MEDICAL CENTER</v>
      </c>
      <c r="D50" s="7">
        <f>ROUND(+'Central Supply'!O45,0)</f>
        <v>216028</v>
      </c>
      <c r="E50" s="7">
        <f>ROUND(+'Central Supply'!V45,0)</f>
        <v>48016</v>
      </c>
      <c r="F50" s="8">
        <f t="shared" si="0"/>
        <v>4.5</v>
      </c>
      <c r="G50" s="7">
        <f>ROUND(+'Central Supply'!O147,0)</f>
        <v>1075</v>
      </c>
      <c r="H50" s="7">
        <f>ROUND(+'Central Supply'!V147,0)</f>
        <v>48950</v>
      </c>
      <c r="I50" s="8">
        <f t="shared" si="1"/>
        <v>0.02</v>
      </c>
      <c r="J50" s="8"/>
      <c r="K50" s="9">
        <f t="shared" si="2"/>
        <v>-0.9956</v>
      </c>
    </row>
    <row r="51" spans="2:11" ht="12">
      <c r="B51">
        <f>+'Central Supply'!A46</f>
        <v>129</v>
      </c>
      <c r="C51" t="str">
        <f>+'Central Supply'!B46</f>
        <v>QUINCY VALLEY MEDICAL CENTER</v>
      </c>
      <c r="D51" s="7">
        <f>ROUND(+'Central Supply'!O46,0)</f>
        <v>226</v>
      </c>
      <c r="E51" s="7">
        <f>ROUND(+'Central Supply'!V46,0)</f>
        <v>501</v>
      </c>
      <c r="F51" s="8">
        <f t="shared" si="0"/>
        <v>0.45</v>
      </c>
      <c r="G51" s="7">
        <f>ROUND(+'Central Supply'!O148,0)</f>
        <v>58</v>
      </c>
      <c r="H51" s="7">
        <f>ROUND(+'Central Supply'!V148,0)</f>
        <v>591</v>
      </c>
      <c r="I51" s="8">
        <f t="shared" si="1"/>
        <v>0.1</v>
      </c>
      <c r="J51" s="8"/>
      <c r="K51" s="9">
        <f t="shared" si="2"/>
        <v>-0.7778</v>
      </c>
    </row>
    <row r="52" spans="2:11" ht="12">
      <c r="B52">
        <f>+'Central Supply'!A47</f>
        <v>130</v>
      </c>
      <c r="C52" t="str">
        <f>+'Central Supply'!B47</f>
        <v>NORTHWEST HOSPITAL &amp; MEDICAL CENTER</v>
      </c>
      <c r="D52" s="7">
        <f>ROUND(+'Central Supply'!O47,0)</f>
        <v>250</v>
      </c>
      <c r="E52" s="7">
        <f>ROUND(+'Central Supply'!V47,0)</f>
        <v>23626</v>
      </c>
      <c r="F52" s="8">
        <f t="shared" si="0"/>
        <v>0.01</v>
      </c>
      <c r="G52" s="7">
        <f>ROUND(+'Central Supply'!O149,0)</f>
        <v>0</v>
      </c>
      <c r="H52" s="7">
        <f>ROUND(+'Central Supply'!V149,0)</f>
        <v>24107</v>
      </c>
      <c r="I52" s="8">
        <f t="shared" si="1"/>
      </c>
      <c r="J52" s="8"/>
      <c r="K52" s="9">
        <f t="shared" si="2"/>
      </c>
    </row>
    <row r="53" spans="2:11" ht="12">
      <c r="B53">
        <f>+'Central Supply'!A48</f>
        <v>131</v>
      </c>
      <c r="C53" t="str">
        <f>+'Central Supply'!B48</f>
        <v>OVERLAKE HOSPITAL MEDICAL CENTER</v>
      </c>
      <c r="D53" s="7">
        <f>ROUND(+'Central Supply'!O48,0)</f>
        <v>348821</v>
      </c>
      <c r="E53" s="7">
        <f>ROUND(+'Central Supply'!V48,0)</f>
        <v>36964</v>
      </c>
      <c r="F53" s="8">
        <f t="shared" si="0"/>
        <v>9.44</v>
      </c>
      <c r="G53" s="7">
        <f>ROUND(+'Central Supply'!O150,0)</f>
        <v>390532</v>
      </c>
      <c r="H53" s="7">
        <f>ROUND(+'Central Supply'!V150,0)</f>
        <v>40193</v>
      </c>
      <c r="I53" s="8">
        <f t="shared" si="1"/>
        <v>9.72</v>
      </c>
      <c r="J53" s="8"/>
      <c r="K53" s="9">
        <f t="shared" si="2"/>
        <v>0.0297</v>
      </c>
    </row>
    <row r="54" spans="2:11" ht="12">
      <c r="B54">
        <f>+'Central Supply'!A49</f>
        <v>132</v>
      </c>
      <c r="C54" t="str">
        <f>+'Central Supply'!B49</f>
        <v>SAINT CLARE HOSPITAL</v>
      </c>
      <c r="D54" s="7">
        <f>ROUND(+'Central Supply'!O49,0)</f>
        <v>1388</v>
      </c>
      <c r="E54" s="7">
        <f>ROUND(+'Central Supply'!V49,0)</f>
        <v>11965</v>
      </c>
      <c r="F54" s="8">
        <f t="shared" si="0"/>
        <v>0.12</v>
      </c>
      <c r="G54" s="7">
        <f>ROUND(+'Central Supply'!O151,0)</f>
        <v>1641</v>
      </c>
      <c r="H54" s="7">
        <f>ROUND(+'Central Supply'!V151,0)</f>
        <v>12684</v>
      </c>
      <c r="I54" s="8">
        <f t="shared" si="1"/>
        <v>0.13</v>
      </c>
      <c r="J54" s="8"/>
      <c r="K54" s="9">
        <f t="shared" si="2"/>
        <v>0.0833</v>
      </c>
    </row>
    <row r="55" spans="2:11" ht="12">
      <c r="B55">
        <f>+'Central Supply'!A50</f>
        <v>134</v>
      </c>
      <c r="C55" t="str">
        <f>+'Central Supply'!B50</f>
        <v>ISLAND HOSPITAL</v>
      </c>
      <c r="D55" s="7">
        <f>ROUND(+'Central Supply'!O50,0)</f>
        <v>0</v>
      </c>
      <c r="E55" s="7">
        <f>ROUND(+'Central Supply'!V50,0)</f>
        <v>7752</v>
      </c>
      <c r="F55" s="8">
        <f t="shared" si="0"/>
      </c>
      <c r="G55" s="7">
        <f>ROUND(+'Central Supply'!O152,0)</f>
        <v>0</v>
      </c>
      <c r="H55" s="7">
        <f>ROUND(+'Central Supply'!V152,0)</f>
        <v>8079</v>
      </c>
      <c r="I55" s="8">
        <f t="shared" si="1"/>
      </c>
      <c r="J55" s="8"/>
      <c r="K55" s="9">
        <f t="shared" si="2"/>
      </c>
    </row>
    <row r="56" spans="2:11" ht="12">
      <c r="B56">
        <f>+'Central Supply'!A51</f>
        <v>137</v>
      </c>
      <c r="C56" t="str">
        <f>+'Central Supply'!B51</f>
        <v>LINCOLN HOSPITAL</v>
      </c>
      <c r="D56" s="7">
        <f>ROUND(+'Central Supply'!O51,0)</f>
        <v>126</v>
      </c>
      <c r="E56" s="7">
        <f>ROUND(+'Central Supply'!V51,0)</f>
        <v>289</v>
      </c>
      <c r="F56" s="8">
        <f t="shared" si="0"/>
        <v>0.44</v>
      </c>
      <c r="G56" s="7">
        <f>ROUND(+'Central Supply'!O153,0)</f>
        <v>40</v>
      </c>
      <c r="H56" s="7">
        <f>ROUND(+'Central Supply'!V153,0)</f>
        <v>1252</v>
      </c>
      <c r="I56" s="8">
        <f t="shared" si="1"/>
        <v>0.03</v>
      </c>
      <c r="J56" s="8"/>
      <c r="K56" s="9">
        <f t="shared" si="2"/>
        <v>-0.9318</v>
      </c>
    </row>
    <row r="57" spans="2:11" ht="12">
      <c r="B57">
        <f>+'Central Supply'!A52</f>
        <v>138</v>
      </c>
      <c r="C57" t="str">
        <f>+'Central Supply'!B52</f>
        <v>SWEDISH EDMONDS</v>
      </c>
      <c r="D57" s="7">
        <f>ROUND(+'Central Supply'!O52,0)</f>
        <v>79812</v>
      </c>
      <c r="E57" s="7">
        <f>ROUND(+'Central Supply'!V52,0)</f>
        <v>15861</v>
      </c>
      <c r="F57" s="8">
        <f t="shared" si="0"/>
        <v>5.03</v>
      </c>
      <c r="G57" s="7">
        <f>ROUND(+'Central Supply'!O154,0)</f>
        <v>19665</v>
      </c>
      <c r="H57" s="7">
        <f>ROUND(+'Central Supply'!V154,0)</f>
        <v>15975</v>
      </c>
      <c r="I57" s="8">
        <f t="shared" si="1"/>
        <v>1.23</v>
      </c>
      <c r="J57" s="8"/>
      <c r="K57" s="9">
        <f t="shared" si="2"/>
        <v>-0.7555</v>
      </c>
    </row>
    <row r="58" spans="2:11" ht="12">
      <c r="B58">
        <f>+'Central Supply'!A53</f>
        <v>139</v>
      </c>
      <c r="C58" t="str">
        <f>+'Central Supply'!B53</f>
        <v>PROVIDENCE HOLY FAMILY HOSPITAL</v>
      </c>
      <c r="D58" s="7">
        <f>ROUND(+'Central Supply'!O53,0)</f>
        <v>2295</v>
      </c>
      <c r="E58" s="7">
        <f>ROUND(+'Central Supply'!V53,0)</f>
        <v>21255</v>
      </c>
      <c r="F58" s="8">
        <f t="shared" si="0"/>
        <v>0.11</v>
      </c>
      <c r="G58" s="7">
        <f>ROUND(+'Central Supply'!O155,0)</f>
        <v>3796</v>
      </c>
      <c r="H58" s="7">
        <f>ROUND(+'Central Supply'!V155,0)</f>
        <v>22355</v>
      </c>
      <c r="I58" s="8">
        <f t="shared" si="1"/>
        <v>0.17</v>
      </c>
      <c r="J58" s="8"/>
      <c r="K58" s="9">
        <f t="shared" si="2"/>
        <v>0.5455</v>
      </c>
    </row>
    <row r="59" spans="2:11" ht="12">
      <c r="B59">
        <f>+'Central Supply'!A54</f>
        <v>140</v>
      </c>
      <c r="C59" t="str">
        <f>+'Central Supply'!B54</f>
        <v>KITTITAS VALLEY HOSPITAL</v>
      </c>
      <c r="D59" s="7">
        <f>ROUND(+'Central Supply'!O54,0)</f>
        <v>0</v>
      </c>
      <c r="E59" s="7">
        <f>ROUND(+'Central Supply'!V54,0)</f>
        <v>4055</v>
      </c>
      <c r="F59" s="8">
        <f t="shared" si="0"/>
      </c>
      <c r="G59" s="7">
        <f>ROUND(+'Central Supply'!O156,0)</f>
        <v>995</v>
      </c>
      <c r="H59" s="7">
        <f>ROUND(+'Central Supply'!V156,0)</f>
        <v>4400</v>
      </c>
      <c r="I59" s="8">
        <f t="shared" si="1"/>
        <v>0.23</v>
      </c>
      <c r="J59" s="8"/>
      <c r="K59" s="9">
        <f t="shared" si="2"/>
      </c>
    </row>
    <row r="60" spans="2:11" ht="12">
      <c r="B60">
        <f>+'Central Supply'!A55</f>
        <v>141</v>
      </c>
      <c r="C60" t="str">
        <f>+'Central Supply'!B55</f>
        <v>DAYTON GENERAL HOSPITAL</v>
      </c>
      <c r="D60" s="7">
        <f>ROUND(+'Central Supply'!O55,0)</f>
        <v>0</v>
      </c>
      <c r="E60" s="7">
        <f>ROUND(+'Central Supply'!V55,0)</f>
        <v>494</v>
      </c>
      <c r="F60" s="8">
        <f t="shared" si="0"/>
      </c>
      <c r="G60" s="7">
        <f>ROUND(+'Central Supply'!O157,0)</f>
        <v>0</v>
      </c>
      <c r="H60" s="7">
        <f>ROUND(+'Central Supply'!V157,0)</f>
        <v>0</v>
      </c>
      <c r="I60" s="8">
        <f t="shared" si="1"/>
      </c>
      <c r="J60" s="8"/>
      <c r="K60" s="9">
        <f t="shared" si="2"/>
      </c>
    </row>
    <row r="61" spans="2:11" ht="12">
      <c r="B61">
        <f>+'Central Supply'!A56</f>
        <v>142</v>
      </c>
      <c r="C61" t="str">
        <f>+'Central Supply'!B56</f>
        <v>HARRISON MEDICAL CENTER</v>
      </c>
      <c r="D61" s="7">
        <f>ROUND(+'Central Supply'!O56,0)</f>
        <v>1440</v>
      </c>
      <c r="E61" s="7">
        <f>ROUND(+'Central Supply'!V56,0)</f>
        <v>28659</v>
      </c>
      <c r="F61" s="8">
        <f t="shared" si="0"/>
        <v>0.05</v>
      </c>
      <c r="G61" s="7">
        <f>ROUND(+'Central Supply'!O158,0)</f>
        <v>2429</v>
      </c>
      <c r="H61" s="7">
        <f>ROUND(+'Central Supply'!V158,0)</f>
        <v>28694</v>
      </c>
      <c r="I61" s="8">
        <f t="shared" si="1"/>
        <v>0.08</v>
      </c>
      <c r="J61" s="8"/>
      <c r="K61" s="9">
        <f t="shared" si="2"/>
        <v>0.6</v>
      </c>
    </row>
    <row r="62" spans="2:11" ht="12">
      <c r="B62">
        <f>+'Central Supply'!A57</f>
        <v>145</v>
      </c>
      <c r="C62" t="str">
        <f>+'Central Supply'!B57</f>
        <v>PEACEHEALTH SAINT JOSEPH HOSPITAL</v>
      </c>
      <c r="D62" s="7">
        <f>ROUND(+'Central Supply'!O57,0)</f>
        <v>-1743</v>
      </c>
      <c r="E62" s="7">
        <f>ROUND(+'Central Supply'!V57,0)</f>
        <v>30005</v>
      </c>
      <c r="F62" s="8">
        <f t="shared" si="0"/>
        <v>-0.06</v>
      </c>
      <c r="G62" s="7">
        <f>ROUND(+'Central Supply'!O159,0)</f>
        <v>-1872</v>
      </c>
      <c r="H62" s="7">
        <f>ROUND(+'Central Supply'!V159,0)</f>
        <v>32043</v>
      </c>
      <c r="I62" s="8">
        <f t="shared" si="1"/>
        <v>-0.06</v>
      </c>
      <c r="J62" s="8"/>
      <c r="K62" s="9">
        <f t="shared" si="2"/>
        <v>0</v>
      </c>
    </row>
    <row r="63" spans="2:11" ht="12">
      <c r="B63">
        <f>+'Central Supply'!A58</f>
        <v>147</v>
      </c>
      <c r="C63" t="str">
        <f>+'Central Supply'!B58</f>
        <v>MID VALLEY HOSPITAL</v>
      </c>
      <c r="D63" s="7">
        <f>ROUND(+'Central Supply'!O58,0)</f>
        <v>27</v>
      </c>
      <c r="E63" s="7">
        <f>ROUND(+'Central Supply'!V58,0)</f>
        <v>3063</v>
      </c>
      <c r="F63" s="8">
        <f t="shared" si="0"/>
        <v>0.01</v>
      </c>
      <c r="G63" s="7">
        <f>ROUND(+'Central Supply'!O160,0)</f>
        <v>0</v>
      </c>
      <c r="H63" s="7">
        <f>ROUND(+'Central Supply'!V160,0)</f>
        <v>3023</v>
      </c>
      <c r="I63" s="8">
        <f t="shared" si="1"/>
      </c>
      <c r="J63" s="8"/>
      <c r="K63" s="9">
        <f t="shared" si="2"/>
      </c>
    </row>
    <row r="64" spans="2:11" ht="12">
      <c r="B64">
        <f>+'Central Supply'!A59</f>
        <v>148</v>
      </c>
      <c r="C64" t="str">
        <f>+'Central Supply'!B59</f>
        <v>KINDRED HOSPITAL - SEATTLE</v>
      </c>
      <c r="D64" s="7">
        <f>ROUND(+'Central Supply'!O59,0)</f>
        <v>0</v>
      </c>
      <c r="E64" s="7">
        <f>ROUND(+'Central Supply'!V59,0)</f>
        <v>897</v>
      </c>
      <c r="F64" s="8">
        <f t="shared" si="0"/>
      </c>
      <c r="G64" s="7">
        <f>ROUND(+'Central Supply'!O161,0)</f>
        <v>0</v>
      </c>
      <c r="H64" s="7">
        <f>ROUND(+'Central Supply'!V161,0)</f>
        <v>937</v>
      </c>
      <c r="I64" s="8">
        <f t="shared" si="1"/>
      </c>
      <c r="J64" s="8"/>
      <c r="K64" s="9">
        <f t="shared" si="2"/>
      </c>
    </row>
    <row r="65" spans="2:11" ht="12">
      <c r="B65">
        <f>+'Central Supply'!A60</f>
        <v>150</v>
      </c>
      <c r="C65" t="str">
        <f>+'Central Supply'!B60</f>
        <v>COULEE COMMUNITY HOSPITAL</v>
      </c>
      <c r="D65" s="7">
        <f>ROUND(+'Central Supply'!O60,0)</f>
        <v>470</v>
      </c>
      <c r="E65" s="7">
        <f>ROUND(+'Central Supply'!V60,0)</f>
        <v>1330</v>
      </c>
      <c r="F65" s="8">
        <f t="shared" si="0"/>
        <v>0.35</v>
      </c>
      <c r="G65" s="7">
        <f>ROUND(+'Central Supply'!O162,0)</f>
        <v>132</v>
      </c>
      <c r="H65" s="7">
        <f>ROUND(+'Central Supply'!V162,0)</f>
        <v>2219</v>
      </c>
      <c r="I65" s="8">
        <f t="shared" si="1"/>
        <v>0.06</v>
      </c>
      <c r="J65" s="8"/>
      <c r="K65" s="9">
        <f t="shared" si="2"/>
        <v>-0.8286</v>
      </c>
    </row>
    <row r="66" spans="2:11" ht="12">
      <c r="B66">
        <f>+'Central Supply'!A61</f>
        <v>152</v>
      </c>
      <c r="C66" t="str">
        <f>+'Central Supply'!B61</f>
        <v>MASON GENERAL HOSPITAL</v>
      </c>
      <c r="D66" s="7">
        <f>ROUND(+'Central Supply'!O61,0)</f>
        <v>110</v>
      </c>
      <c r="E66" s="7">
        <f>ROUND(+'Central Supply'!V61,0)</f>
        <v>4449</v>
      </c>
      <c r="F66" s="8">
        <f t="shared" si="0"/>
        <v>0.02</v>
      </c>
      <c r="G66" s="7">
        <f>ROUND(+'Central Supply'!O163,0)</f>
        <v>0</v>
      </c>
      <c r="H66" s="7">
        <f>ROUND(+'Central Supply'!V163,0)</f>
        <v>4267</v>
      </c>
      <c r="I66" s="8">
        <f t="shared" si="1"/>
      </c>
      <c r="J66" s="8"/>
      <c r="K66" s="9">
        <f t="shared" si="2"/>
      </c>
    </row>
    <row r="67" spans="2:11" ht="12">
      <c r="B67">
        <f>+'Central Supply'!A62</f>
        <v>153</v>
      </c>
      <c r="C67" t="str">
        <f>+'Central Supply'!B62</f>
        <v>WHITMAN HOSPITAL AND MEDICAL CENTER</v>
      </c>
      <c r="D67" s="7">
        <f>ROUND(+'Central Supply'!O62,0)</f>
        <v>0</v>
      </c>
      <c r="E67" s="7">
        <f>ROUND(+'Central Supply'!V62,0)</f>
        <v>1717</v>
      </c>
      <c r="F67" s="8">
        <f t="shared" si="0"/>
      </c>
      <c r="G67" s="7">
        <f>ROUND(+'Central Supply'!O164,0)</f>
        <v>107</v>
      </c>
      <c r="H67" s="7">
        <f>ROUND(+'Central Supply'!V164,0)</f>
        <v>1813</v>
      </c>
      <c r="I67" s="8">
        <f t="shared" si="1"/>
        <v>0.06</v>
      </c>
      <c r="J67" s="8"/>
      <c r="K67" s="9">
        <f t="shared" si="2"/>
      </c>
    </row>
    <row r="68" spans="2:11" ht="12">
      <c r="B68">
        <f>+'Central Supply'!A63</f>
        <v>155</v>
      </c>
      <c r="C68" t="str">
        <f>+'Central Supply'!B63</f>
        <v>VALLEY MEDICAL CENTER</v>
      </c>
      <c r="D68" s="7">
        <f>ROUND(+'Central Supply'!O63,0)</f>
        <v>1438</v>
      </c>
      <c r="E68" s="7">
        <f>ROUND(+'Central Supply'!V63,0)</f>
        <v>34477</v>
      </c>
      <c r="F68" s="8">
        <f t="shared" si="0"/>
        <v>0.04</v>
      </c>
      <c r="G68" s="7">
        <f>ROUND(+'Central Supply'!O165,0)</f>
        <v>0</v>
      </c>
      <c r="H68" s="7">
        <f>ROUND(+'Central Supply'!V165,0)</f>
        <v>34729</v>
      </c>
      <c r="I68" s="8">
        <f t="shared" si="1"/>
      </c>
      <c r="J68" s="8"/>
      <c r="K68" s="9">
        <f t="shared" si="2"/>
      </c>
    </row>
    <row r="69" spans="2:11" ht="12">
      <c r="B69">
        <f>+'Central Supply'!A64</f>
        <v>156</v>
      </c>
      <c r="C69" t="str">
        <f>+'Central Supply'!B64</f>
        <v>WHIDBEY GENERAL HOSPITAL</v>
      </c>
      <c r="D69" s="7">
        <f>ROUND(+'Central Supply'!O64,0)</f>
        <v>1337</v>
      </c>
      <c r="E69" s="7">
        <f>ROUND(+'Central Supply'!V64,0)</f>
        <v>7230</v>
      </c>
      <c r="F69" s="8">
        <f t="shared" si="0"/>
        <v>0.18</v>
      </c>
      <c r="G69" s="7">
        <f>ROUND(+'Central Supply'!O166,0)</f>
        <v>1068</v>
      </c>
      <c r="H69" s="7">
        <f>ROUND(+'Central Supply'!V166,0)</f>
        <v>6463</v>
      </c>
      <c r="I69" s="8">
        <f t="shared" si="1"/>
        <v>0.17</v>
      </c>
      <c r="J69" s="8"/>
      <c r="K69" s="9">
        <f t="shared" si="2"/>
        <v>-0.0556</v>
      </c>
    </row>
    <row r="70" spans="2:11" ht="12">
      <c r="B70">
        <f>+'Central Supply'!A65</f>
        <v>157</v>
      </c>
      <c r="C70" t="str">
        <f>+'Central Supply'!B65</f>
        <v>SAINT LUKES REHABILIATION INSTITUTE</v>
      </c>
      <c r="D70" s="7">
        <f>ROUND(+'Central Supply'!O65,0)</f>
        <v>39</v>
      </c>
      <c r="E70" s="7">
        <f>ROUND(+'Central Supply'!V65,0)</f>
        <v>2799</v>
      </c>
      <c r="F70" s="8">
        <f t="shared" si="0"/>
        <v>0.01</v>
      </c>
      <c r="G70" s="7">
        <f>ROUND(+'Central Supply'!O167,0)</f>
        <v>17</v>
      </c>
      <c r="H70" s="7">
        <f>ROUND(+'Central Supply'!V167,0)</f>
        <v>2947</v>
      </c>
      <c r="I70" s="8">
        <f t="shared" si="1"/>
        <v>0.01</v>
      </c>
      <c r="J70" s="8"/>
      <c r="K70" s="9">
        <f t="shared" si="2"/>
        <v>0</v>
      </c>
    </row>
    <row r="71" spans="2:11" ht="12">
      <c r="B71">
        <f>+'Central Supply'!A66</f>
        <v>158</v>
      </c>
      <c r="C71" t="str">
        <f>+'Central Supply'!B66</f>
        <v>CASCADE MEDICAL CENTER</v>
      </c>
      <c r="D71" s="7">
        <f>ROUND(+'Central Supply'!O66,0)</f>
        <v>96</v>
      </c>
      <c r="E71" s="7">
        <f>ROUND(+'Central Supply'!V66,0)</f>
        <v>1358</v>
      </c>
      <c r="F71" s="8">
        <f t="shared" si="0"/>
        <v>0.07</v>
      </c>
      <c r="G71" s="7">
        <f>ROUND(+'Central Supply'!O168,0)</f>
        <v>182</v>
      </c>
      <c r="H71" s="7">
        <f>ROUND(+'Central Supply'!V168,0)</f>
        <v>614</v>
      </c>
      <c r="I71" s="8">
        <f t="shared" si="1"/>
        <v>0.3</v>
      </c>
      <c r="J71" s="8"/>
      <c r="K71" s="9">
        <f t="shared" si="2"/>
        <v>3.2857</v>
      </c>
    </row>
    <row r="72" spans="2:11" ht="12">
      <c r="B72">
        <f>+'Central Supply'!A67</f>
        <v>159</v>
      </c>
      <c r="C72" t="str">
        <f>+'Central Supply'!B67</f>
        <v>PROVIDENCE SAINT PETER HOSPITAL</v>
      </c>
      <c r="D72" s="7">
        <f>ROUND(+'Central Supply'!O67,0)</f>
        <v>31690</v>
      </c>
      <c r="E72" s="7">
        <f>ROUND(+'Central Supply'!V67,0)</f>
        <v>33572</v>
      </c>
      <c r="F72" s="8">
        <f t="shared" si="0"/>
        <v>0.94</v>
      </c>
      <c r="G72" s="7">
        <f>ROUND(+'Central Supply'!O169,0)</f>
        <v>38408</v>
      </c>
      <c r="H72" s="7">
        <f>ROUND(+'Central Supply'!V169,0)</f>
        <v>34768</v>
      </c>
      <c r="I72" s="8">
        <f t="shared" si="1"/>
        <v>1.1</v>
      </c>
      <c r="J72" s="8"/>
      <c r="K72" s="9">
        <f t="shared" si="2"/>
        <v>0.1702</v>
      </c>
    </row>
    <row r="73" spans="2:11" ht="12">
      <c r="B73">
        <f>+'Central Supply'!A68</f>
        <v>161</v>
      </c>
      <c r="C73" t="str">
        <f>+'Central Supply'!B68</f>
        <v>KADLEC REGIONAL MEDICAL CENTER</v>
      </c>
      <c r="D73" s="7">
        <f>ROUND(+'Central Supply'!O68,0)</f>
        <v>0</v>
      </c>
      <c r="E73" s="7">
        <f>ROUND(+'Central Supply'!V68,0)</f>
        <v>27113</v>
      </c>
      <c r="F73" s="8">
        <f t="shared" si="0"/>
      </c>
      <c r="G73" s="7">
        <f>ROUND(+'Central Supply'!O170,0)</f>
        <v>0</v>
      </c>
      <c r="H73" s="7">
        <f>ROUND(+'Central Supply'!V170,0)</f>
        <v>28692</v>
      </c>
      <c r="I73" s="8">
        <f t="shared" si="1"/>
      </c>
      <c r="J73" s="8"/>
      <c r="K73" s="9">
        <f t="shared" si="2"/>
      </c>
    </row>
    <row r="74" spans="2:11" ht="12">
      <c r="B74">
        <f>+'Central Supply'!A69</f>
        <v>162</v>
      </c>
      <c r="C74" t="str">
        <f>+'Central Supply'!B69</f>
        <v>PROVIDENCE SACRED HEART MEDICAL CENTER</v>
      </c>
      <c r="D74" s="7">
        <f>ROUND(+'Central Supply'!O69,0)</f>
        <v>41595</v>
      </c>
      <c r="E74" s="7">
        <f>ROUND(+'Central Supply'!V69,0)</f>
        <v>59724</v>
      </c>
      <c r="F74" s="8">
        <f t="shared" si="0"/>
        <v>0.7</v>
      </c>
      <c r="G74" s="7">
        <f>ROUND(+'Central Supply'!O171,0)</f>
        <v>42177</v>
      </c>
      <c r="H74" s="7">
        <f>ROUND(+'Central Supply'!V171,0)</f>
        <v>64334</v>
      </c>
      <c r="I74" s="8">
        <f t="shared" si="1"/>
        <v>0.66</v>
      </c>
      <c r="J74" s="8"/>
      <c r="K74" s="9">
        <f t="shared" si="2"/>
        <v>-0.0571</v>
      </c>
    </row>
    <row r="75" spans="2:11" ht="12">
      <c r="B75">
        <f>+'Central Supply'!A70</f>
        <v>164</v>
      </c>
      <c r="C75" t="str">
        <f>+'Central Supply'!B70</f>
        <v>EVERGREEN HOSPITAL MEDICAL CENTER</v>
      </c>
      <c r="D75" s="7">
        <f>ROUND(+'Central Supply'!O70,0)</f>
        <v>2417</v>
      </c>
      <c r="E75" s="7">
        <f>ROUND(+'Central Supply'!V70,0)</f>
        <v>31048</v>
      </c>
      <c r="F75" s="8">
        <f aca="true" t="shared" si="3" ref="F75:F106">IF(D75=0,"",IF(E75=0,"",ROUND(D75/E75,2)))</f>
        <v>0.08</v>
      </c>
      <c r="G75" s="7">
        <f>ROUND(+'Central Supply'!O172,0)</f>
        <v>1721</v>
      </c>
      <c r="H75" s="7">
        <f>ROUND(+'Central Supply'!V172,0)</f>
        <v>31549</v>
      </c>
      <c r="I75" s="8">
        <f aca="true" t="shared" si="4" ref="I75:I106">IF(G75=0,"",IF(H75=0,"",ROUND(G75/H75,2)))</f>
        <v>0.05</v>
      </c>
      <c r="J75" s="8"/>
      <c r="K75" s="9">
        <f aca="true" t="shared" si="5" ref="K75:K106">IF(D75=0,"",IF(E75=0,"",IF(G75=0,"",IF(H75=0,"",ROUND(I75/F75-1,4)))))</f>
        <v>-0.375</v>
      </c>
    </row>
    <row r="76" spans="2:11" ht="12">
      <c r="B76">
        <f>+'Central Supply'!A71</f>
        <v>165</v>
      </c>
      <c r="C76" t="str">
        <f>+'Central Supply'!B71</f>
        <v>LAKE CHELAN COMMUNITY HOSPITAL</v>
      </c>
      <c r="D76" s="7">
        <f>ROUND(+'Central Supply'!O71,0)</f>
        <v>6468</v>
      </c>
      <c r="E76" s="7">
        <f>ROUND(+'Central Supply'!V71,0)</f>
        <v>1459</v>
      </c>
      <c r="F76" s="8">
        <f t="shared" si="3"/>
        <v>4.43</v>
      </c>
      <c r="G76" s="7">
        <f>ROUND(+'Central Supply'!O173,0)</f>
        <v>11655</v>
      </c>
      <c r="H76" s="7">
        <f>ROUND(+'Central Supply'!V173,0)</f>
        <v>1701</v>
      </c>
      <c r="I76" s="8">
        <f t="shared" si="4"/>
        <v>6.85</v>
      </c>
      <c r="J76" s="8"/>
      <c r="K76" s="9">
        <f t="shared" si="5"/>
        <v>0.5463</v>
      </c>
    </row>
    <row r="77" spans="2:11" ht="12">
      <c r="B77">
        <f>+'Central Supply'!A72</f>
        <v>167</v>
      </c>
      <c r="C77" t="str">
        <f>+'Central Supply'!B72</f>
        <v>FERRY COUNTY MEMORIAL HOSPITAL</v>
      </c>
      <c r="D77" s="7">
        <f>ROUND(+'Central Supply'!O72,0)</f>
        <v>1026</v>
      </c>
      <c r="E77" s="7">
        <f>ROUND(+'Central Supply'!V72,0)</f>
        <v>560</v>
      </c>
      <c r="F77" s="8">
        <f t="shared" si="3"/>
        <v>1.83</v>
      </c>
      <c r="G77" s="7">
        <f>ROUND(+'Central Supply'!O174,0)</f>
        <v>1481</v>
      </c>
      <c r="H77" s="7">
        <f>ROUND(+'Central Supply'!V174,0)</f>
        <v>595</v>
      </c>
      <c r="I77" s="8">
        <f t="shared" si="4"/>
        <v>2.49</v>
      </c>
      <c r="J77" s="8"/>
      <c r="K77" s="9">
        <f t="shared" si="5"/>
        <v>0.3607</v>
      </c>
    </row>
    <row r="78" spans="2:11" ht="12">
      <c r="B78">
        <f>+'Central Supply'!A73</f>
        <v>168</v>
      </c>
      <c r="C78" t="str">
        <f>+'Central Supply'!B73</f>
        <v>CENTRAL WASHINGTON HOSPITAL</v>
      </c>
      <c r="D78" s="7">
        <f>ROUND(+'Central Supply'!O73,0)</f>
        <v>11406</v>
      </c>
      <c r="E78" s="7">
        <f>ROUND(+'Central Supply'!V73,0)</f>
        <v>18831</v>
      </c>
      <c r="F78" s="8">
        <f t="shared" si="3"/>
        <v>0.61</v>
      </c>
      <c r="G78" s="7">
        <f>ROUND(+'Central Supply'!O175,0)</f>
        <v>32</v>
      </c>
      <c r="H78" s="7">
        <f>ROUND(+'Central Supply'!V175,0)</f>
        <v>17915</v>
      </c>
      <c r="I78" s="8">
        <f t="shared" si="4"/>
        <v>0</v>
      </c>
      <c r="J78" s="8"/>
      <c r="K78" s="9">
        <f t="shared" si="5"/>
        <v>-1</v>
      </c>
    </row>
    <row r="79" spans="2:11" ht="12">
      <c r="B79">
        <f>+'Central Supply'!A74</f>
        <v>169</v>
      </c>
      <c r="C79" t="str">
        <f>+'Central Supply'!B74</f>
        <v>GROUP HEALTH EASTSIDE</v>
      </c>
      <c r="D79" s="7">
        <f>ROUND(+'Central Supply'!O74,0)</f>
        <v>0</v>
      </c>
      <c r="E79" s="7">
        <f>ROUND(+'Central Supply'!V74,0)</f>
        <v>1590</v>
      </c>
      <c r="F79" s="8">
        <f t="shared" si="3"/>
      </c>
      <c r="G79" s="7">
        <f>ROUND(+'Central Supply'!O176,0)</f>
        <v>0</v>
      </c>
      <c r="H79" s="7">
        <f>ROUND(+'Central Supply'!V176,0)</f>
        <v>0</v>
      </c>
      <c r="I79" s="8">
        <f t="shared" si="4"/>
      </c>
      <c r="J79" s="8"/>
      <c r="K79" s="9">
        <f t="shared" si="5"/>
      </c>
    </row>
    <row r="80" spans="2:11" ht="12">
      <c r="B80">
        <f>+'Central Supply'!A75</f>
        <v>170</v>
      </c>
      <c r="C80" t="str">
        <f>+'Central Supply'!B75</f>
        <v>SOUTHWEST WASHINGTON MEDICAL CENTER</v>
      </c>
      <c r="D80" s="7">
        <f>ROUND(+'Central Supply'!O75,0)</f>
        <v>3008</v>
      </c>
      <c r="E80" s="7">
        <f>ROUND(+'Central Supply'!V75,0)</f>
        <v>44834</v>
      </c>
      <c r="F80" s="8">
        <f t="shared" si="3"/>
        <v>0.07</v>
      </c>
      <c r="G80" s="7">
        <f>ROUND(+'Central Supply'!O177,0)</f>
        <v>2258</v>
      </c>
      <c r="H80" s="7">
        <f>ROUND(+'Central Supply'!V177,0)</f>
        <v>49418</v>
      </c>
      <c r="I80" s="8">
        <f t="shared" si="4"/>
        <v>0.05</v>
      </c>
      <c r="J80" s="8"/>
      <c r="K80" s="9">
        <f t="shared" si="5"/>
        <v>-0.2857</v>
      </c>
    </row>
    <row r="81" spans="2:11" ht="12">
      <c r="B81">
        <f>+'Central Supply'!A76</f>
        <v>172</v>
      </c>
      <c r="C81" t="str">
        <f>+'Central Supply'!B76</f>
        <v>PULLMAN REGIONAL HOSPITAL</v>
      </c>
      <c r="D81" s="7">
        <f>ROUND(+'Central Supply'!O76,0)</f>
        <v>20260</v>
      </c>
      <c r="E81" s="7">
        <f>ROUND(+'Central Supply'!V76,0)</f>
        <v>3616</v>
      </c>
      <c r="F81" s="8">
        <f t="shared" si="3"/>
        <v>5.6</v>
      </c>
      <c r="G81" s="7">
        <f>ROUND(+'Central Supply'!O178,0)</f>
        <v>18247</v>
      </c>
      <c r="H81" s="7">
        <f>ROUND(+'Central Supply'!V178,0)</f>
        <v>3480</v>
      </c>
      <c r="I81" s="8">
        <f t="shared" si="4"/>
        <v>5.24</v>
      </c>
      <c r="J81" s="8"/>
      <c r="K81" s="9">
        <f t="shared" si="5"/>
        <v>-0.0643</v>
      </c>
    </row>
    <row r="82" spans="2:11" ht="12">
      <c r="B82">
        <f>+'Central Supply'!A77</f>
        <v>173</v>
      </c>
      <c r="C82" t="str">
        <f>+'Central Supply'!B77</f>
        <v>MORTON GENERAL HOSPITAL</v>
      </c>
      <c r="D82" s="7">
        <f>ROUND(+'Central Supply'!O77,0)</f>
        <v>145</v>
      </c>
      <c r="E82" s="7">
        <f>ROUND(+'Central Supply'!V77,0)</f>
        <v>1442</v>
      </c>
      <c r="F82" s="8">
        <f t="shared" si="3"/>
        <v>0.1</v>
      </c>
      <c r="G82" s="7">
        <f>ROUND(+'Central Supply'!O179,0)</f>
        <v>115</v>
      </c>
      <c r="H82" s="7">
        <f>ROUND(+'Central Supply'!V179,0)</f>
        <v>1566</v>
      </c>
      <c r="I82" s="8">
        <f t="shared" si="4"/>
        <v>0.07</v>
      </c>
      <c r="J82" s="8"/>
      <c r="K82" s="9">
        <f t="shared" si="5"/>
        <v>-0.3</v>
      </c>
    </row>
    <row r="83" spans="2:11" ht="12">
      <c r="B83">
        <f>+'Central Supply'!A78</f>
        <v>175</v>
      </c>
      <c r="C83" t="str">
        <f>+'Central Supply'!B78</f>
        <v>MARY BRIDGE CHILDRENS HEALTH CENTER</v>
      </c>
      <c r="D83" s="7">
        <f>ROUND(+'Central Supply'!O78,0)</f>
        <v>0</v>
      </c>
      <c r="E83" s="7">
        <f>ROUND(+'Central Supply'!V78,0)</f>
        <v>9049</v>
      </c>
      <c r="F83" s="8">
        <f t="shared" si="3"/>
      </c>
      <c r="G83" s="7">
        <f>ROUND(+'Central Supply'!O180,0)</f>
        <v>0</v>
      </c>
      <c r="H83" s="7">
        <f>ROUND(+'Central Supply'!V180,0)</f>
        <v>8663</v>
      </c>
      <c r="I83" s="8">
        <f t="shared" si="4"/>
      </c>
      <c r="J83" s="8"/>
      <c r="K83" s="9">
        <f t="shared" si="5"/>
      </c>
    </row>
    <row r="84" spans="2:11" ht="12">
      <c r="B84">
        <f>+'Central Supply'!A79</f>
        <v>176</v>
      </c>
      <c r="C84" t="str">
        <f>+'Central Supply'!B79</f>
        <v>TACOMA GENERAL ALLENMORE HOSPITAL</v>
      </c>
      <c r="D84" s="7">
        <f>ROUND(+'Central Supply'!O79,0)</f>
        <v>0</v>
      </c>
      <c r="E84" s="7">
        <f>ROUND(+'Central Supply'!V79,0)</f>
        <v>44461</v>
      </c>
      <c r="F84" s="8">
        <f t="shared" si="3"/>
      </c>
      <c r="G84" s="7">
        <f>ROUND(+'Central Supply'!O181,0)</f>
        <v>1405</v>
      </c>
      <c r="H84" s="7">
        <f>ROUND(+'Central Supply'!V181,0)</f>
        <v>43169</v>
      </c>
      <c r="I84" s="8">
        <f t="shared" si="4"/>
        <v>0.03</v>
      </c>
      <c r="J84" s="8"/>
      <c r="K84" s="9">
        <f t="shared" si="5"/>
      </c>
    </row>
    <row r="85" spans="2:11" ht="12">
      <c r="B85">
        <f>+'Central Supply'!A80</f>
        <v>178</v>
      </c>
      <c r="C85" t="str">
        <f>+'Central Supply'!B80</f>
        <v>DEER PARK HOSPITAL</v>
      </c>
      <c r="D85" s="7">
        <f>ROUND(+'Central Supply'!O80,0)</f>
        <v>0</v>
      </c>
      <c r="E85" s="7">
        <f>ROUND(+'Central Supply'!V80,0)</f>
        <v>77</v>
      </c>
      <c r="F85" s="8">
        <f t="shared" si="3"/>
      </c>
      <c r="G85" s="7">
        <f>ROUND(+'Central Supply'!O182,0)</f>
        <v>0</v>
      </c>
      <c r="H85" s="7">
        <f>ROUND(+'Central Supply'!V182,0)</f>
        <v>0</v>
      </c>
      <c r="I85" s="8">
        <f t="shared" si="4"/>
      </c>
      <c r="J85" s="8"/>
      <c r="K85" s="9">
        <f t="shared" si="5"/>
      </c>
    </row>
    <row r="86" spans="2:11" ht="12">
      <c r="B86">
        <f>+'Central Supply'!A81</f>
        <v>180</v>
      </c>
      <c r="C86" t="str">
        <f>+'Central Supply'!B81</f>
        <v>VALLEY HOSPITAL AND MEDICAL CENTER</v>
      </c>
      <c r="D86" s="7">
        <f>ROUND(+'Central Supply'!O81,0)</f>
        <v>2001</v>
      </c>
      <c r="E86" s="7">
        <f>ROUND(+'Central Supply'!V81,0)</f>
        <v>6682</v>
      </c>
      <c r="F86" s="8">
        <f t="shared" si="3"/>
        <v>0.3</v>
      </c>
      <c r="G86" s="7">
        <f>ROUND(+'Central Supply'!O183,0)</f>
        <v>21291</v>
      </c>
      <c r="H86" s="7">
        <f>ROUND(+'Central Supply'!V183,0)</f>
        <v>9834</v>
      </c>
      <c r="I86" s="8">
        <f t="shared" si="4"/>
        <v>2.17</v>
      </c>
      <c r="J86" s="8"/>
      <c r="K86" s="9">
        <f t="shared" si="5"/>
        <v>6.2333</v>
      </c>
    </row>
    <row r="87" spans="2:11" ht="12">
      <c r="B87">
        <f>+'Central Supply'!A82</f>
        <v>183</v>
      </c>
      <c r="C87" t="str">
        <f>+'Central Supply'!B82</f>
        <v>AUBURN REGIONAL MEDICAL CENTER</v>
      </c>
      <c r="D87" s="7">
        <f>ROUND(+'Central Supply'!O82,0)</f>
        <v>24453</v>
      </c>
      <c r="E87" s="7">
        <f>ROUND(+'Central Supply'!V82,0)</f>
        <v>13816</v>
      </c>
      <c r="F87" s="8">
        <f t="shared" si="3"/>
        <v>1.77</v>
      </c>
      <c r="G87" s="7">
        <f>ROUND(+'Central Supply'!O184,0)</f>
        <v>-3188</v>
      </c>
      <c r="H87" s="7">
        <f>ROUND(+'Central Supply'!V184,0)</f>
        <v>12971</v>
      </c>
      <c r="I87" s="8">
        <f t="shared" si="4"/>
        <v>-0.25</v>
      </c>
      <c r="J87" s="8"/>
      <c r="K87" s="9">
        <f t="shared" si="5"/>
        <v>-1.1412</v>
      </c>
    </row>
    <row r="88" spans="2:11" ht="12">
      <c r="B88">
        <f>+'Central Supply'!A83</f>
        <v>186</v>
      </c>
      <c r="C88" t="str">
        <f>+'Central Supply'!B83</f>
        <v>MARK REED HOSPITAL</v>
      </c>
      <c r="D88" s="7">
        <f>ROUND(+'Central Supply'!O83,0)</f>
        <v>-89</v>
      </c>
      <c r="E88" s="7">
        <f>ROUND(+'Central Supply'!V83,0)</f>
        <v>1135</v>
      </c>
      <c r="F88" s="8">
        <f t="shared" si="3"/>
        <v>-0.08</v>
      </c>
      <c r="G88" s="7">
        <f>ROUND(+'Central Supply'!O185,0)</f>
        <v>0</v>
      </c>
      <c r="H88" s="7">
        <f>ROUND(+'Central Supply'!V185,0)</f>
        <v>669</v>
      </c>
      <c r="I88" s="8">
        <f t="shared" si="4"/>
      </c>
      <c r="J88" s="8"/>
      <c r="K88" s="9">
        <f t="shared" si="5"/>
      </c>
    </row>
    <row r="89" spans="2:11" ht="12">
      <c r="B89">
        <f>+'Central Supply'!A84</f>
        <v>191</v>
      </c>
      <c r="C89" t="str">
        <f>+'Central Supply'!B84</f>
        <v>PROVIDENCE CENTRALIA HOSPITAL</v>
      </c>
      <c r="D89" s="7">
        <f>ROUND(+'Central Supply'!O84,0)</f>
        <v>-18285</v>
      </c>
      <c r="E89" s="7">
        <f>ROUND(+'Central Supply'!V84,0)</f>
        <v>11160</v>
      </c>
      <c r="F89" s="8">
        <f t="shared" si="3"/>
        <v>-1.64</v>
      </c>
      <c r="G89" s="7">
        <f>ROUND(+'Central Supply'!O186,0)</f>
        <v>4452</v>
      </c>
      <c r="H89" s="7">
        <f>ROUND(+'Central Supply'!V186,0)</f>
        <v>10112</v>
      </c>
      <c r="I89" s="8">
        <f t="shared" si="4"/>
        <v>0.44</v>
      </c>
      <c r="J89" s="8"/>
      <c r="K89" s="9">
        <f t="shared" si="5"/>
        <v>-1.2683</v>
      </c>
    </row>
    <row r="90" spans="2:11" ht="12">
      <c r="B90">
        <f>+'Central Supply'!A85</f>
        <v>193</v>
      </c>
      <c r="C90" t="str">
        <f>+'Central Supply'!B85</f>
        <v>PROVIDENCE MOUNT CARMEL HOSPITAL</v>
      </c>
      <c r="D90" s="7">
        <f>ROUND(+'Central Supply'!O85,0)</f>
        <v>160</v>
      </c>
      <c r="E90" s="7">
        <f>ROUND(+'Central Supply'!V85,0)</f>
        <v>3267</v>
      </c>
      <c r="F90" s="8">
        <f t="shared" si="3"/>
        <v>0.05</v>
      </c>
      <c r="G90" s="7">
        <f>ROUND(+'Central Supply'!O187,0)</f>
        <v>8965</v>
      </c>
      <c r="H90" s="7">
        <f>ROUND(+'Central Supply'!V187,0)</f>
        <v>3245</v>
      </c>
      <c r="I90" s="8">
        <f t="shared" si="4"/>
        <v>2.76</v>
      </c>
      <c r="J90" s="8"/>
      <c r="K90" s="9">
        <f t="shared" si="5"/>
        <v>54.2</v>
      </c>
    </row>
    <row r="91" spans="2:11" ht="12">
      <c r="B91">
        <f>+'Central Supply'!A86</f>
        <v>194</v>
      </c>
      <c r="C91" t="str">
        <f>+'Central Supply'!B86</f>
        <v>PROVIDENCE SAINT JOSEPHS HOSPITAL</v>
      </c>
      <c r="D91" s="7">
        <f>ROUND(+'Central Supply'!O86,0)</f>
        <v>0</v>
      </c>
      <c r="E91" s="7">
        <f>ROUND(+'Central Supply'!V86,0)</f>
        <v>1530</v>
      </c>
      <c r="F91" s="8">
        <f t="shared" si="3"/>
      </c>
      <c r="G91" s="7">
        <f>ROUND(+'Central Supply'!O188,0)</f>
        <v>698</v>
      </c>
      <c r="H91" s="7">
        <f>ROUND(+'Central Supply'!V188,0)</f>
        <v>1130</v>
      </c>
      <c r="I91" s="8">
        <f t="shared" si="4"/>
        <v>0.62</v>
      </c>
      <c r="J91" s="8"/>
      <c r="K91" s="9">
        <f t="shared" si="5"/>
      </c>
    </row>
    <row r="92" spans="2:11" ht="12">
      <c r="B92">
        <f>+'Central Supply'!A87</f>
        <v>195</v>
      </c>
      <c r="C92" t="str">
        <f>+'Central Supply'!B87</f>
        <v>SNOQUALMIE VALLEY HOSPITAL</v>
      </c>
      <c r="D92" s="7">
        <f>ROUND(+'Central Supply'!O87,0)</f>
        <v>844</v>
      </c>
      <c r="E92" s="7">
        <f>ROUND(+'Central Supply'!V87,0)</f>
        <v>1252</v>
      </c>
      <c r="F92" s="8">
        <f t="shared" si="3"/>
        <v>0.67</v>
      </c>
      <c r="G92" s="7">
        <f>ROUND(+'Central Supply'!O189,0)</f>
        <v>9051</v>
      </c>
      <c r="H92" s="7">
        <f>ROUND(+'Central Supply'!V189,0)</f>
        <v>505</v>
      </c>
      <c r="I92" s="8">
        <f t="shared" si="4"/>
        <v>17.92</v>
      </c>
      <c r="J92" s="8"/>
      <c r="K92" s="9">
        <f t="shared" si="5"/>
        <v>25.7463</v>
      </c>
    </row>
    <row r="93" spans="2:11" ht="12">
      <c r="B93">
        <f>+'Central Supply'!A88</f>
        <v>197</v>
      </c>
      <c r="C93" t="str">
        <f>+'Central Supply'!B88</f>
        <v>CAPITAL MEDICAL CENTER</v>
      </c>
      <c r="D93" s="7">
        <f>ROUND(+'Central Supply'!O88,0)</f>
        <v>111708</v>
      </c>
      <c r="E93" s="7">
        <f>ROUND(+'Central Supply'!V88,0)</f>
        <v>7450</v>
      </c>
      <c r="F93" s="8">
        <f t="shared" si="3"/>
        <v>14.99</v>
      </c>
      <c r="G93" s="7">
        <f>ROUND(+'Central Supply'!O190,0)</f>
        <v>53898</v>
      </c>
      <c r="H93" s="7">
        <f>ROUND(+'Central Supply'!V190,0)</f>
        <v>8572</v>
      </c>
      <c r="I93" s="8">
        <f t="shared" si="4"/>
        <v>6.29</v>
      </c>
      <c r="J93" s="8"/>
      <c r="K93" s="9">
        <f t="shared" si="5"/>
        <v>-0.5804</v>
      </c>
    </row>
    <row r="94" spans="2:11" ht="12">
      <c r="B94">
        <f>+'Central Supply'!A89</f>
        <v>198</v>
      </c>
      <c r="C94" t="str">
        <f>+'Central Supply'!B89</f>
        <v>SUNNYSIDE COMMUNITY HOSPITAL</v>
      </c>
      <c r="D94" s="7">
        <f>ROUND(+'Central Supply'!O89,0)</f>
        <v>572</v>
      </c>
      <c r="E94" s="7">
        <f>ROUND(+'Central Supply'!V89,0)</f>
        <v>3954</v>
      </c>
      <c r="F94" s="8">
        <f t="shared" si="3"/>
        <v>0.14</v>
      </c>
      <c r="G94" s="7">
        <f>ROUND(+'Central Supply'!O191,0)</f>
        <v>357</v>
      </c>
      <c r="H94" s="7">
        <f>ROUND(+'Central Supply'!V191,0)</f>
        <v>4341</v>
      </c>
      <c r="I94" s="8">
        <f t="shared" si="4"/>
        <v>0.08</v>
      </c>
      <c r="J94" s="8"/>
      <c r="K94" s="9">
        <f t="shared" si="5"/>
        <v>-0.4286</v>
      </c>
    </row>
    <row r="95" spans="2:11" ht="12">
      <c r="B95">
        <f>+'Central Supply'!A90</f>
        <v>199</v>
      </c>
      <c r="C95" t="str">
        <f>+'Central Supply'!B90</f>
        <v>TOPPENISH COMMUNITY HOSPITAL</v>
      </c>
      <c r="D95" s="7">
        <f>ROUND(+'Central Supply'!O90,0)</f>
        <v>17735</v>
      </c>
      <c r="E95" s="7">
        <f>ROUND(+'Central Supply'!V90,0)</f>
        <v>3331</v>
      </c>
      <c r="F95" s="8">
        <f t="shared" si="3"/>
        <v>5.32</v>
      </c>
      <c r="G95" s="7">
        <f>ROUND(+'Central Supply'!O192,0)</f>
        <v>14864</v>
      </c>
      <c r="H95" s="7">
        <f>ROUND(+'Central Supply'!V192,0)</f>
        <v>3487</v>
      </c>
      <c r="I95" s="8">
        <f t="shared" si="4"/>
        <v>4.26</v>
      </c>
      <c r="J95" s="8"/>
      <c r="K95" s="9">
        <f t="shared" si="5"/>
        <v>-0.1992</v>
      </c>
    </row>
    <row r="96" spans="2:11" ht="12">
      <c r="B96">
        <f>+'Central Supply'!A91</f>
        <v>201</v>
      </c>
      <c r="C96" t="str">
        <f>+'Central Supply'!B91</f>
        <v>SAINT FRANCIS COMMUNITY HOSPITAL</v>
      </c>
      <c r="D96" s="7">
        <f>ROUND(+'Central Supply'!O91,0)</f>
        <v>2498</v>
      </c>
      <c r="E96" s="7">
        <f>ROUND(+'Central Supply'!V91,0)</f>
        <v>15555</v>
      </c>
      <c r="F96" s="8">
        <f t="shared" si="3"/>
        <v>0.16</v>
      </c>
      <c r="G96" s="7">
        <f>ROUND(+'Central Supply'!O193,0)</f>
        <v>3008</v>
      </c>
      <c r="H96" s="7">
        <f>ROUND(+'Central Supply'!V193,0)</f>
        <v>16257</v>
      </c>
      <c r="I96" s="8">
        <f t="shared" si="4"/>
        <v>0.19</v>
      </c>
      <c r="J96" s="8"/>
      <c r="K96" s="9">
        <f t="shared" si="5"/>
        <v>0.1875</v>
      </c>
    </row>
    <row r="97" spans="2:11" ht="12">
      <c r="B97">
        <f>+'Central Supply'!A92</f>
        <v>202</v>
      </c>
      <c r="C97" t="str">
        <f>+'Central Supply'!B92</f>
        <v>REGIONAL HOSP. FOR RESP. &amp; COMPLEX CARE</v>
      </c>
      <c r="D97" s="7">
        <f>ROUND(+'Central Supply'!O92,0)</f>
        <v>0</v>
      </c>
      <c r="E97" s="7">
        <f>ROUND(+'Central Supply'!V92,0)</f>
        <v>776</v>
      </c>
      <c r="F97" s="8">
        <f t="shared" si="3"/>
      </c>
      <c r="G97" s="7">
        <f>ROUND(+'Central Supply'!O194,0)</f>
        <v>0</v>
      </c>
      <c r="H97" s="7">
        <f>ROUND(+'Central Supply'!V194,0)</f>
        <v>897</v>
      </c>
      <c r="I97" s="8">
        <f t="shared" si="4"/>
      </c>
      <c r="J97" s="8"/>
      <c r="K97" s="9">
        <f t="shared" si="5"/>
      </c>
    </row>
    <row r="98" spans="2:11" ht="12">
      <c r="B98">
        <f>+'Central Supply'!A93</f>
        <v>204</v>
      </c>
      <c r="C98" t="str">
        <f>+'Central Supply'!B93</f>
        <v>SEATTLE CANCER CARE ALLIANCE</v>
      </c>
      <c r="D98" s="7">
        <f>ROUND(+'Central Supply'!O93,0)</f>
        <v>17</v>
      </c>
      <c r="E98" s="7">
        <f>ROUND(+'Central Supply'!V93,0)</f>
        <v>12695</v>
      </c>
      <c r="F98" s="8">
        <f t="shared" si="3"/>
        <v>0</v>
      </c>
      <c r="G98" s="7">
        <f>ROUND(+'Central Supply'!O195,0)</f>
        <v>0</v>
      </c>
      <c r="H98" s="7">
        <f>ROUND(+'Central Supply'!V195,0)</f>
        <v>12672</v>
      </c>
      <c r="I98" s="8">
        <f t="shared" si="4"/>
      </c>
      <c r="J98" s="8"/>
      <c r="K98" s="9">
        <f t="shared" si="5"/>
      </c>
    </row>
    <row r="99" spans="2:11" ht="12">
      <c r="B99">
        <f>+'Central Supply'!A94</f>
        <v>205</v>
      </c>
      <c r="C99" t="str">
        <f>+'Central Supply'!B94</f>
        <v>WENATCHEE VALLEY MEDICAL CENTER</v>
      </c>
      <c r="D99" s="7">
        <f>ROUND(+'Central Supply'!O94,0)</f>
        <v>3661</v>
      </c>
      <c r="E99" s="7">
        <f>ROUND(+'Central Supply'!V94,0)</f>
        <v>7232</v>
      </c>
      <c r="F99" s="8">
        <f t="shared" si="3"/>
        <v>0.51</v>
      </c>
      <c r="G99" s="7">
        <f>ROUND(+'Central Supply'!O196,0)</f>
        <v>5980</v>
      </c>
      <c r="H99" s="7">
        <f>ROUND(+'Central Supply'!V196,0)</f>
        <v>9260</v>
      </c>
      <c r="I99" s="8">
        <f t="shared" si="4"/>
        <v>0.65</v>
      </c>
      <c r="J99" s="8"/>
      <c r="K99" s="9">
        <f t="shared" si="5"/>
        <v>0.2745</v>
      </c>
    </row>
    <row r="100" spans="2:11" ht="12">
      <c r="B100">
        <f>+'Central Supply'!A95</f>
        <v>206</v>
      </c>
      <c r="C100" t="str">
        <f>+'Central Supply'!B95</f>
        <v>UNITED GENERAL HOSPITAL</v>
      </c>
      <c r="D100" s="7">
        <f>ROUND(+'Central Supply'!O95,0)</f>
        <v>0</v>
      </c>
      <c r="E100" s="7">
        <f>ROUND(+'Central Supply'!V95,0)</f>
        <v>4763</v>
      </c>
      <c r="F100" s="8">
        <f t="shared" si="3"/>
      </c>
      <c r="G100" s="7">
        <f>ROUND(+'Central Supply'!O197,0)</f>
        <v>0</v>
      </c>
      <c r="H100" s="7">
        <f>ROUND(+'Central Supply'!V197,0)</f>
        <v>5095</v>
      </c>
      <c r="I100" s="8">
        <f t="shared" si="4"/>
      </c>
      <c r="J100" s="8"/>
      <c r="K100" s="9">
        <f t="shared" si="5"/>
      </c>
    </row>
    <row r="101" spans="2:11" ht="12">
      <c r="B101">
        <f>+'Central Supply'!A96</f>
        <v>207</v>
      </c>
      <c r="C101" t="str">
        <f>+'Central Supply'!B96</f>
        <v>SKAGIT VALLEY HOSPITAL</v>
      </c>
      <c r="D101" s="7">
        <f>ROUND(+'Central Supply'!O96,0)</f>
        <v>2</v>
      </c>
      <c r="E101" s="7">
        <f>ROUND(+'Central Supply'!V96,0)</f>
        <v>16033</v>
      </c>
      <c r="F101" s="8">
        <f t="shared" si="3"/>
        <v>0</v>
      </c>
      <c r="G101" s="7">
        <f>ROUND(+'Central Supply'!O198,0)</f>
        <v>132</v>
      </c>
      <c r="H101" s="7">
        <f>ROUND(+'Central Supply'!V198,0)</f>
        <v>15909</v>
      </c>
      <c r="I101" s="8">
        <f t="shared" si="4"/>
        <v>0.01</v>
      </c>
      <c r="J101" s="8"/>
      <c r="K101" s="9" t="e">
        <f t="shared" si="5"/>
        <v>#DIV/0!</v>
      </c>
    </row>
    <row r="102" spans="2:11" ht="12">
      <c r="B102">
        <f>+'Central Supply'!A97</f>
        <v>208</v>
      </c>
      <c r="C102" t="str">
        <f>+'Central Supply'!B97</f>
        <v>LEGACY SALMON CREEK HOSPITAL</v>
      </c>
      <c r="D102" s="7">
        <f>ROUND(+'Central Supply'!O97,0)</f>
        <v>129886</v>
      </c>
      <c r="E102" s="7">
        <f>ROUND(+'Central Supply'!V97,0)</f>
        <v>13830</v>
      </c>
      <c r="F102" s="8">
        <f t="shared" si="3"/>
        <v>9.39</v>
      </c>
      <c r="G102" s="7">
        <f>ROUND(+'Central Supply'!O199,0)</f>
        <v>146097</v>
      </c>
      <c r="H102" s="7">
        <f>ROUND(+'Central Supply'!V199,0)</f>
        <v>15387</v>
      </c>
      <c r="I102" s="8">
        <f t="shared" si="4"/>
        <v>9.49</v>
      </c>
      <c r="J102" s="8"/>
      <c r="K102" s="9">
        <f t="shared" si="5"/>
        <v>0.0106</v>
      </c>
    </row>
    <row r="103" spans="2:11" ht="12">
      <c r="B103">
        <f>+'Central Supply'!A98</f>
        <v>209</v>
      </c>
      <c r="C103" t="str">
        <f>+'Central Supply'!B98</f>
        <v>SAINT ANTHONY HOSPITAL</v>
      </c>
      <c r="D103" s="7">
        <f>ROUND(+'Central Supply'!O98,0)</f>
        <v>0</v>
      </c>
      <c r="E103" s="7">
        <f>ROUND(+'Central Supply'!V98,0)</f>
        <v>0</v>
      </c>
      <c r="F103" s="8">
        <f t="shared" si="3"/>
      </c>
      <c r="G103" s="7">
        <f>ROUND(+'Central Supply'!O200,0)</f>
        <v>10259</v>
      </c>
      <c r="H103" s="7">
        <f>ROUND(+'Central Supply'!V200,0)</f>
        <v>1638</v>
      </c>
      <c r="I103" s="8">
        <f t="shared" si="4"/>
        <v>6.26</v>
      </c>
      <c r="J103" s="8"/>
      <c r="K103" s="9">
        <f t="shared" si="5"/>
      </c>
    </row>
    <row r="104" spans="2:11" ht="12">
      <c r="B104">
        <f>+'Central Supply'!A99</f>
        <v>904</v>
      </c>
      <c r="C104" t="str">
        <f>+'Central Supply'!B99</f>
        <v>BHC FAIRFAX HOSPITAL</v>
      </c>
      <c r="D104" s="7">
        <f>ROUND(+'Central Supply'!O99,0)</f>
        <v>0</v>
      </c>
      <c r="E104" s="7">
        <f>ROUND(+'Central Supply'!V99,0)</f>
        <v>2105</v>
      </c>
      <c r="F104" s="8">
        <f t="shared" si="3"/>
      </c>
      <c r="G104" s="7">
        <f>ROUND(+'Central Supply'!O201,0)</f>
        <v>0</v>
      </c>
      <c r="H104" s="7">
        <f>ROUND(+'Central Supply'!V201,0)</f>
        <v>2056</v>
      </c>
      <c r="I104" s="8">
        <f t="shared" si="4"/>
      </c>
      <c r="J104" s="8"/>
      <c r="K104" s="9">
        <f t="shared" si="5"/>
      </c>
    </row>
    <row r="105" spans="2:11" ht="12">
      <c r="B105">
        <f>+'Central Supply'!A100</f>
        <v>915</v>
      </c>
      <c r="C105" t="str">
        <f>+'Central Supply'!B100</f>
        <v>LOURDES COUNSELING CENTER</v>
      </c>
      <c r="D105" s="7">
        <f>ROUND(+'Central Supply'!O100,0)</f>
        <v>0</v>
      </c>
      <c r="E105" s="7">
        <f>ROUND(+'Central Supply'!V100,0)</f>
        <v>981</v>
      </c>
      <c r="F105" s="8">
        <f t="shared" si="3"/>
      </c>
      <c r="G105" s="7">
        <f>ROUND(+'Central Supply'!O202,0)</f>
        <v>0</v>
      </c>
      <c r="H105" s="7">
        <f>ROUND(+'Central Supply'!V202,0)</f>
        <v>926</v>
      </c>
      <c r="I105" s="8">
        <f t="shared" si="4"/>
      </c>
      <c r="J105" s="8"/>
      <c r="K105" s="9">
        <f t="shared" si="5"/>
      </c>
    </row>
    <row r="106" spans="2:11" ht="12">
      <c r="B106">
        <f>+'Central Supply'!A101</f>
        <v>919</v>
      </c>
      <c r="C106" t="str">
        <f>+'Central Supply'!B101</f>
        <v>NAVOS</v>
      </c>
      <c r="D106" s="7">
        <f>ROUND(+'Central Supply'!O101,0)</f>
        <v>0</v>
      </c>
      <c r="E106" s="7">
        <f>ROUND(+'Central Supply'!V101,0)</f>
        <v>567</v>
      </c>
      <c r="F106" s="8">
        <f t="shared" si="3"/>
      </c>
      <c r="G106" s="7">
        <f>ROUND(+'Central Supply'!O203,0)</f>
        <v>0</v>
      </c>
      <c r="H106" s="7">
        <f>ROUND(+'Central Supply'!V203,0)</f>
        <v>547</v>
      </c>
      <c r="I106" s="8">
        <f t="shared" si="4"/>
      </c>
      <c r="J106" s="8"/>
      <c r="K106" s="9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Randy Huyck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 central supply cost center</dc:title>
  <dc:subject>2009 comparative screens - central supply</dc:subject>
  <dc:creator>Washington State Dept of Health - EHSPHL - Hospital and Patient Data Systems</dc:creator>
  <cp:keywords/>
  <dc:description/>
  <cp:lastModifiedBy>Randy Huyck</cp:lastModifiedBy>
  <dcterms:created xsi:type="dcterms:W3CDTF">2000-10-09T23:49:49Z</dcterms:created>
  <dcterms:modified xsi:type="dcterms:W3CDTF">2011-09-13T20:57:33Z</dcterms:modified>
  <cp:category/>
  <cp:version/>
  <cp:contentType/>
  <cp:contentStatus/>
</cp:coreProperties>
</file>