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60" windowHeight="8745" tabRatio="789" activeTab="0"/>
  </bookViews>
  <sheets>
    <sheet name="OE_A" sheetId="1" r:id="rId1"/>
    <sheet name="SW_A" sheetId="2" r:id="rId2"/>
    <sheet name="EB_A" sheetId="3" r:id="rId3"/>
    <sheet name="PF_A" sheetId="4" r:id="rId4"/>
    <sheet name="SE_A" sheetId="5" r:id="rId5"/>
    <sheet name="PS_A" sheetId="6" r:id="rId6"/>
    <sheet name="DRL_A" sheetId="7" r:id="rId7"/>
    <sheet name="ODE_A" sheetId="8" r:id="rId8"/>
    <sheet name="SW_FTE" sheetId="9" r:id="rId9"/>
    <sheet name="EB_FTE" sheetId="10" r:id="rId10"/>
    <sheet name="PH_A" sheetId="11" r:id="rId11"/>
    <sheet name="Fiscal Services" sheetId="12" r:id="rId12"/>
  </sheets>
  <definedNames>
    <definedName name="\a">#REF!</definedName>
    <definedName name="\q">#REF!</definedName>
    <definedName name="BK4.089">#REF!</definedName>
    <definedName name="BK4.090">#REF!</definedName>
    <definedName name="BK4.091">#REF!</definedName>
    <definedName name="BK4.092">#REF!</definedName>
    <definedName name="BK4.093">#REF!</definedName>
    <definedName name="BK4.094">#REF!</definedName>
    <definedName name="BK4.095">#REF!</definedName>
    <definedName name="BK4.096">#REF!</definedName>
    <definedName name="BK4.097">#REF!</definedName>
    <definedName name="BK4.098">#REF!</definedName>
    <definedName name="BK4.099">#REF!</definedName>
    <definedName name="BK4.100">#REF!</definedName>
    <definedName name="BK4.101">#REF!</definedName>
    <definedName name="BK4.102">#REF!</definedName>
    <definedName name="BK4.103">#REF!</definedName>
    <definedName name="BK4.104">#REF!</definedName>
    <definedName name="BK4.105">#REF!</definedName>
    <definedName name="BK4.106">#REF!</definedName>
    <definedName name="BK4.107">#REF!</definedName>
    <definedName name="BK4.108">#REF!</definedName>
    <definedName name="BK4.109">#REF!</definedName>
    <definedName name="BK4.110">#REF!</definedName>
  </definedNames>
  <calcPr fullCalcOnLoad="1"/>
</workbook>
</file>

<file path=xl/sharedStrings.xml><?xml version="1.0" encoding="utf-8"?>
<sst xmlns="http://schemas.openxmlformats.org/spreadsheetml/2006/main" count="433" uniqueCount="167">
  <si>
    <t>BK4.089</t>
  </si>
  <si>
    <t>OPERATING</t>
  </si>
  <si>
    <t>PER</t>
  </si>
  <si>
    <t>EXPENSE</t>
  </si>
  <si>
    <t>U O M</t>
  </si>
  <si>
    <t>BK4.091</t>
  </si>
  <si>
    <t>SALARIES</t>
  </si>
  <si>
    <t>BK4.093</t>
  </si>
  <si>
    <t>EMPLOYEE</t>
  </si>
  <si>
    <t>BENEFITS</t>
  </si>
  <si>
    <t>BK4.095</t>
  </si>
  <si>
    <t>PRO</t>
  </si>
  <si>
    <t>FEES</t>
  </si>
  <si>
    <t>BK4.097</t>
  </si>
  <si>
    <t>SUPPLIES</t>
  </si>
  <si>
    <t>BK4.099</t>
  </si>
  <si>
    <t>PURCHASED</t>
  </si>
  <si>
    <t>SERVICES</t>
  </si>
  <si>
    <t>BK4.101</t>
  </si>
  <si>
    <t>DEPRE/RENT</t>
  </si>
  <si>
    <t>LEASE</t>
  </si>
  <si>
    <t>BK4.103</t>
  </si>
  <si>
    <t>OTHER DIR.</t>
  </si>
  <si>
    <t>BK4.105</t>
  </si>
  <si>
    <t>F T E's</t>
  </si>
  <si>
    <t>F T E</t>
  </si>
  <si>
    <t>BK4.107</t>
  </si>
  <si>
    <t>BK4.109</t>
  </si>
  <si>
    <t>PAID</t>
  </si>
  <si>
    <t>HOURS</t>
  </si>
  <si>
    <t>LICNO</t>
  </si>
  <si>
    <t>HOSPITAL</t>
  </si>
  <si>
    <t>Page</t>
  </si>
  <si>
    <t xml:space="preserve">FISCAL SERVICES (ACCOUNTS 8510-8590) </t>
  </si>
  <si>
    <t>TOTAL OPERATING EXP / ADJUSTED CASE MIX VALUE UNITS</t>
  </si>
  <si>
    <t>SALARIES AND WAGES / ADJUSTED CASE MIX VALUE UNITS</t>
  </si>
  <si>
    <t>EMPLOYEE BENEFITS / ADJUSTED CASE MIX VALUE UNITS</t>
  </si>
  <si>
    <t>PROFESSIONAL FEES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</si>
  <si>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</si>
  <si>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</si>
  <si>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</si>
  <si>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</si>
  <si>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</si>
  <si>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</si>
  <si>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</si>
  <si>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</si>
  <si>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</si>
  <si>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</si>
  <si>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</si>
  <si>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</si>
  <si>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</si>
  <si>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</si>
  <si>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</si>
  <si>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</si>
  <si>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</si>
  <si>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</si>
  <si>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</si>
  <si>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</si>
  <si>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</si>
  <si>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</si>
  <si>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</si>
  <si>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</si>
  <si>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</si>
  <si>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</si>
  <si>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</si>
  <si>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</si>
  <si>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</si>
  <si>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</si>
  <si>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</si>
  <si>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</si>
  <si>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AUBURN REGIONAL MEDICAL CENTER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</si>
  <si>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</si>
  <si>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</si>
  <si>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</si>
  <si>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</si>
  <si>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</si>
  <si>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</si>
  <si>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</si>
  <si>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</si>
  <si>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</si>
  <si>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</si>
  <si>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</si>
  <si>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</si>
  <si>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</si>
  <si>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</si>
  <si>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</si>
  <si>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</si>
  <si>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</si>
  <si>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</si>
  <si>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</si>
  <si>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</si>
  <si>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</si>
  <si>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LOURDES COUNSELING CENTER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</si>
  <si>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</si>
  <si>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</si>
  <si>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</si>
  <si>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</si>
  <si>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</si>
  <si>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</si>
  <si>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</si>
  <si>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</si>
  <si>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</si>
  <si>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</si>
  <si>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</si>
  <si>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</si>
  <si>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</si>
  <si>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</si>
  <si>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</si>
  <si>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</si>
  <si>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</si>
  <si>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</si>
  <si>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</si>
  <si>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</si>
  <si>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</si>
  <si>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MEDICAL CENTER</t>
  </si>
  <si>
    <t>VIRGINIA MASON MEDICAL CENTER</t>
  </si>
  <si>
    <t>WALLA WALLA GENERAL HOSPITAL</t>
  </si>
  <si>
    <t>WHIDBEY GENERAL HOSPITAL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</si>
  <si>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</si>
  <si>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</si>
  <si>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</si>
  <si>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</si>
  <si>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</si>
  <si>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</si>
  <si>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UNITED GENERAL HOSPITAL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</si>
  <si>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</si>
  <si>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</si>
  <si>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</si>
  <si>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</si>
  <si>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</si>
  <si>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</si>
  <si>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</si>
  <si>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</si>
  <si>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</si>
  <si>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</si>
  <si>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</si>
  <si>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STEVENS HOSPITAL</t>
  </si>
  <si>
    <t>UNIVERSITY OF WASHINGTON MEDICAL CENTER</t>
  </si>
  <si>
    <t>DEACONESS MEDICAL CENTER</t>
  </si>
  <si>
    <t>GROUP HEALTH CENTRAL</t>
  </si>
  <si>
    <t>GROUP HEALTH EASTSIDE</t>
  </si>
  <si>
    <t>LEGACY SALMON CREEK HOSPITAL</t>
  </si>
  <si>
    <t>LINCOLN HOSPITAL</t>
  </si>
  <si>
    <t>ODESSA MEMORIAL HOSPITAL</t>
  </si>
  <si>
    <t>OKANOGAN-DOUGLAS DISTRICT HOSPITAL</t>
  </si>
  <si>
    <t>SWEDISH HEALTH SERVICES</t>
  </si>
  <si>
    <t>VALLEY HOSPITAL AND MEDICAL CENTER</t>
  </si>
  <si>
    <t>WHITMAN HOSPITAL AND MEDICAL CENTER</t>
  </si>
  <si>
    <t>ENUMCLAW REGIONAL HOSPITAL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</si>
  <si>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</si>
  <si>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</si>
  <si>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</si>
  <si>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</si>
  <si>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</si>
  <si>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</si>
  <si>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</si>
  <si>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</si>
  <si>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</si>
  <si>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</si>
  <si>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</si>
  <si>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</si>
  <si>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</si>
  <si>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</si>
  <si>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</si>
  <si>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</si>
  <si>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</si>
  <si>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SAINT ANTHONY HOSPITAL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</si>
</sst>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_);\(#,##0.0\)"/>
    <numFmt numFmtId="166" formatCode="#,##0.00000_);\(#,##0.00000\)"/>
    <numFmt numFmtId="167" formatCode="0_)"/>
    <numFmt numFmtId="168" formatCode="General_)"/>
  </numFmts>
  <fonts count="38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/>
      <protection locked="0"/>
    </xf>
    <xf numFmtId="37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37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7" fontId="1" fillId="0" borderId="0" xfId="55" applyNumberFormat="1" applyFont="1" applyFill="1" applyBorder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55" applyFont="1" applyFill="1" applyBorder="1">
      <alignment/>
      <protection/>
    </xf>
    <xf numFmtId="167" fontId="3" fillId="0" borderId="0" xfId="0" applyNumberFormat="1" applyFont="1" applyBorder="1" applyAlignment="1" applyProtection="1">
      <alignment/>
      <protection locked="0"/>
    </xf>
    <xf numFmtId="168" fontId="1" fillId="0" borderId="0" xfId="0" applyNumberFormat="1" applyFont="1" applyBorder="1" applyAlignment="1" applyProtection="1">
      <alignment horizontal="left"/>
      <protection/>
    </xf>
    <xf numFmtId="37" fontId="1" fillId="0" borderId="0" xfId="56" applyNumberFormat="1" applyFont="1" applyBorder="1">
      <alignment/>
      <protection/>
    </xf>
    <xf numFmtId="37" fontId="0" fillId="0" borderId="0" xfId="0" applyNumberForma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168" fontId="3" fillId="0" borderId="0" xfId="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cal Services" xfId="55"/>
    <cellStyle name="Normal_HO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8" width="6.875" style="0" bestFit="1" customWidth="1"/>
    <col min="9" max="9" width="8.00390625" style="0" customWidth="1"/>
    <col min="10" max="10" width="2.625" style="0" customWidth="1"/>
    <col min="11" max="11" width="8.125" style="0" bestFit="1" customWidth="1"/>
  </cols>
  <sheetData>
    <row r="1" spans="1:10" ht="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464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ROUND(+'Fiscal Services'!Q5,0)</f>
        <v>21192955</v>
      </c>
      <c r="E10" s="6">
        <f>ROUND(+'Fiscal Services'!V5,0)</f>
        <v>64206</v>
      </c>
      <c r="F10" s="8">
        <f>IF(D10=0,"",IF(E10=0,"",ROUND(D10/E10,2)))</f>
        <v>330.08</v>
      </c>
      <c r="G10" s="6">
        <f>ROUND(+'Fiscal Services'!Q105,0)</f>
        <v>22655181</v>
      </c>
      <c r="H10" s="6">
        <f>ROUND(+'Fiscal Services'!V105,0)</f>
        <v>65434</v>
      </c>
      <c r="I10" s="8">
        <f>IF(G10=0,"",IF(H10=0,"",ROUND(G10/H10,2)))</f>
        <v>346.23</v>
      </c>
      <c r="J10" s="7"/>
      <c r="K10" s="9">
        <f>IF(D10=0,"",IF(E10=0,"",IF(G10=0,"",IF(H10=0,"",ROUND(I10/F10-1,4)))))</f>
        <v>0.0489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ROUND(+'Fiscal Services'!Q6,0)</f>
        <v>7426306</v>
      </c>
      <c r="E11" s="6">
        <f>ROUND(+'Fiscal Services'!V6,0)</f>
        <v>25431</v>
      </c>
      <c r="F11" s="8">
        <f aca="true" t="shared" si="0" ref="F11:F74">IF(D11=0,"",IF(E11=0,"",ROUND(D11/E11,2)))</f>
        <v>292.02</v>
      </c>
      <c r="G11" s="6">
        <f>ROUND(+'Fiscal Services'!Q106,0)</f>
        <v>7605981</v>
      </c>
      <c r="H11" s="6">
        <f>ROUND(+'Fiscal Services'!V106,0)</f>
        <v>27098</v>
      </c>
      <c r="I11" s="8">
        <f aca="true" t="shared" si="1" ref="I11:I74">IF(G11=0,"",IF(H11=0,"",ROUND(G11/H11,2)))</f>
        <v>280.68</v>
      </c>
      <c r="J11" s="7"/>
      <c r="K11" s="9">
        <f aca="true" t="shared" si="2" ref="K11:K74">IF(D11=0,"",IF(E11=0,"",IF(G11=0,"",IF(H11=0,"",ROUND(I11/F11-1,4)))))</f>
        <v>-0.0388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ROUND(+'Fiscal Services'!Q7,0)</f>
        <v>887788</v>
      </c>
      <c r="E12" s="6">
        <f>ROUND(+'Fiscal Services'!V7,0)</f>
        <v>1629</v>
      </c>
      <c r="F12" s="8">
        <f t="shared" si="0"/>
        <v>544.99</v>
      </c>
      <c r="G12" s="6">
        <f>ROUND(+'Fiscal Services'!Q107,0)</f>
        <v>819839</v>
      </c>
      <c r="H12" s="6">
        <f>ROUND(+'Fiscal Services'!V107,0)</f>
        <v>1645</v>
      </c>
      <c r="I12" s="8">
        <f t="shared" si="1"/>
        <v>498.38</v>
      </c>
      <c r="J12" s="7"/>
      <c r="K12" s="9">
        <f t="shared" si="2"/>
        <v>-0.0855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ROUND(+'Fiscal Services'!Q8,0)</f>
        <v>26857512</v>
      </c>
      <c r="E13" s="6">
        <f>ROUND(+'Fiscal Services'!V8,0)</f>
        <v>76904</v>
      </c>
      <c r="F13" s="8">
        <f t="shared" si="0"/>
        <v>349.23</v>
      </c>
      <c r="G13" s="6">
        <f>ROUND(+'Fiscal Services'!Q108,0)</f>
        <v>29434301</v>
      </c>
      <c r="H13" s="6">
        <f>ROUND(+'Fiscal Services'!V108,0)</f>
        <v>79237</v>
      </c>
      <c r="I13" s="8">
        <f t="shared" si="1"/>
        <v>371.47</v>
      </c>
      <c r="J13" s="7"/>
      <c r="K13" s="9">
        <f t="shared" si="2"/>
        <v>0.0637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ROUND(+'Fiscal Services'!Q9,0)</f>
        <v>12243303</v>
      </c>
      <c r="E14" s="6">
        <f>ROUND(+'Fiscal Services'!V9,0)</f>
        <v>26512</v>
      </c>
      <c r="F14" s="8">
        <f t="shared" si="0"/>
        <v>461.8</v>
      </c>
      <c r="G14" s="6">
        <f>ROUND(+'Fiscal Services'!Q109,0)</f>
        <v>13875503</v>
      </c>
      <c r="H14" s="6">
        <f>ROUND(+'Fiscal Services'!V109,0)</f>
        <v>28361</v>
      </c>
      <c r="I14" s="8">
        <f t="shared" si="1"/>
        <v>489.25</v>
      </c>
      <c r="J14" s="7"/>
      <c r="K14" s="9">
        <f t="shared" si="2"/>
        <v>0.0594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ROUND(+'Fiscal Services'!Q10,0)</f>
        <v>0</v>
      </c>
      <c r="E15" s="6">
        <f>ROUND(+'Fiscal Services'!V10,0)</f>
        <v>1208</v>
      </c>
      <c r="F15" s="8">
        <f t="shared" si="0"/>
      </c>
      <c r="G15" s="6">
        <f>ROUND(+'Fiscal Services'!Q110,0)</f>
        <v>0</v>
      </c>
      <c r="H15" s="6">
        <f>ROUND(+'Fiscal Services'!V110,0)</f>
        <v>1122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ROUND(+'Fiscal Services'!Q11,0)</f>
        <v>1635763</v>
      </c>
      <c r="E16" s="6">
        <f>ROUND(+'Fiscal Services'!V11,0)</f>
        <v>2926</v>
      </c>
      <c r="F16" s="8">
        <f t="shared" si="0"/>
        <v>559.04</v>
      </c>
      <c r="G16" s="6">
        <f>ROUND(+'Fiscal Services'!Q111,0)</f>
        <v>1465226</v>
      </c>
      <c r="H16" s="6">
        <f>ROUND(+'Fiscal Services'!V111,0)</f>
        <v>2664</v>
      </c>
      <c r="I16" s="8">
        <f t="shared" si="1"/>
        <v>550.01</v>
      </c>
      <c r="J16" s="7"/>
      <c r="K16" s="9">
        <f t="shared" si="2"/>
        <v>-0.0162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ROUND(+'Fiscal Services'!Q12,0)</f>
        <v>2633215</v>
      </c>
      <c r="E17" s="6">
        <f>ROUND(+'Fiscal Services'!V12,0)</f>
        <v>4975</v>
      </c>
      <c r="F17" s="8">
        <f t="shared" si="0"/>
        <v>529.29</v>
      </c>
      <c r="G17" s="6">
        <f>ROUND(+'Fiscal Services'!Q112,0)</f>
        <v>2116623</v>
      </c>
      <c r="H17" s="6">
        <f>ROUND(+'Fiscal Services'!V112,0)</f>
        <v>4807</v>
      </c>
      <c r="I17" s="8">
        <f t="shared" si="1"/>
        <v>440.32</v>
      </c>
      <c r="J17" s="7"/>
      <c r="K17" s="9">
        <f t="shared" si="2"/>
        <v>-0.1681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ROUND(+'Fiscal Services'!Q13,0)</f>
        <v>748339</v>
      </c>
      <c r="E18" s="6">
        <f>ROUND(+'Fiscal Services'!V13,0)</f>
        <v>1506</v>
      </c>
      <c r="F18" s="8">
        <f t="shared" si="0"/>
        <v>496.91</v>
      </c>
      <c r="G18" s="6">
        <f>ROUND(+'Fiscal Services'!Q113,0)</f>
        <v>793814</v>
      </c>
      <c r="H18" s="6">
        <f>ROUND(+'Fiscal Services'!V113,0)</f>
        <v>1454</v>
      </c>
      <c r="I18" s="8">
        <f t="shared" si="1"/>
        <v>545.95</v>
      </c>
      <c r="J18" s="7"/>
      <c r="K18" s="9">
        <f t="shared" si="2"/>
        <v>0.0987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ROUND(+'Fiscal Services'!Q14,0)</f>
        <v>7727373</v>
      </c>
      <c r="E19" s="6">
        <f>ROUND(+'Fiscal Services'!V14,0)</f>
        <v>23290</v>
      </c>
      <c r="F19" s="8">
        <f t="shared" si="0"/>
        <v>331.79</v>
      </c>
      <c r="G19" s="6">
        <f>ROUND(+'Fiscal Services'!Q114,0)</f>
        <v>7552402</v>
      </c>
      <c r="H19" s="6">
        <f>ROUND(+'Fiscal Services'!V114,0)</f>
        <v>24570</v>
      </c>
      <c r="I19" s="8">
        <f t="shared" si="1"/>
        <v>307.38</v>
      </c>
      <c r="J19" s="7"/>
      <c r="K19" s="9">
        <f t="shared" si="2"/>
        <v>-0.0736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ROUND(+'Fiscal Services'!Q15,0)</f>
        <v>35801194</v>
      </c>
      <c r="E20" s="6">
        <f>ROUND(+'Fiscal Services'!V15,0)</f>
        <v>43532</v>
      </c>
      <c r="F20" s="8">
        <f t="shared" si="0"/>
        <v>822.41</v>
      </c>
      <c r="G20" s="6">
        <f>ROUND(+'Fiscal Services'!Q115,0)</f>
        <v>39252310</v>
      </c>
      <c r="H20" s="6">
        <f>ROUND(+'Fiscal Services'!V115,0)</f>
        <v>43020</v>
      </c>
      <c r="I20" s="8">
        <f t="shared" si="1"/>
        <v>912.42</v>
      </c>
      <c r="J20" s="7"/>
      <c r="K20" s="9">
        <f t="shared" si="2"/>
        <v>0.1094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ROUND(+'Fiscal Services'!Q16,0)</f>
        <v>8672738</v>
      </c>
      <c r="E21" s="6">
        <f>ROUND(+'Fiscal Services'!V16,0)</f>
        <v>46717</v>
      </c>
      <c r="F21" s="8">
        <f t="shared" si="0"/>
        <v>185.64</v>
      </c>
      <c r="G21" s="6">
        <f>ROUND(+'Fiscal Services'!Q116,0)</f>
        <v>8621212</v>
      </c>
      <c r="H21" s="6">
        <f>ROUND(+'Fiscal Services'!V116,0)</f>
        <v>43072</v>
      </c>
      <c r="I21" s="8">
        <f t="shared" si="1"/>
        <v>200.16</v>
      </c>
      <c r="J21" s="7"/>
      <c r="K21" s="9">
        <f t="shared" si="2"/>
        <v>0.0782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ROUND(+'Fiscal Services'!Q17,0)</f>
        <v>1329978</v>
      </c>
      <c r="E22" s="6">
        <f>ROUND(+'Fiscal Services'!V17,0)</f>
        <v>3584</v>
      </c>
      <c r="F22" s="8">
        <f t="shared" si="0"/>
        <v>371.09</v>
      </c>
      <c r="G22" s="6">
        <f>ROUND(+'Fiscal Services'!Q117,0)</f>
        <v>1764215</v>
      </c>
      <c r="H22" s="6">
        <f>ROUND(+'Fiscal Services'!V117,0)</f>
        <v>3826</v>
      </c>
      <c r="I22" s="8">
        <f t="shared" si="1"/>
        <v>461.11</v>
      </c>
      <c r="J22" s="7"/>
      <c r="K22" s="9">
        <f t="shared" si="2"/>
        <v>0.2426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ROUND(+'Fiscal Services'!Q18,0)</f>
        <v>855150</v>
      </c>
      <c r="E23" s="6">
        <f>ROUND(+'Fiscal Services'!V18,0)</f>
        <v>18891</v>
      </c>
      <c r="F23" s="8">
        <f t="shared" si="0"/>
        <v>45.27</v>
      </c>
      <c r="G23" s="6">
        <f>ROUND(+'Fiscal Services'!Q118,0)</f>
        <v>5225098</v>
      </c>
      <c r="H23" s="6">
        <f>ROUND(+'Fiscal Services'!V118,0)</f>
        <v>24058</v>
      </c>
      <c r="I23" s="8">
        <f t="shared" si="1"/>
        <v>217.19</v>
      </c>
      <c r="J23" s="7"/>
      <c r="K23" s="9">
        <f t="shared" si="2"/>
        <v>3.7977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ROUND(+'Fiscal Services'!Q19,0)</f>
        <v>4620463</v>
      </c>
      <c r="E24" s="6">
        <f>ROUND(+'Fiscal Services'!V19,0)</f>
        <v>13147</v>
      </c>
      <c r="F24" s="8">
        <f t="shared" si="0"/>
        <v>351.45</v>
      </c>
      <c r="G24" s="6">
        <f>ROUND(+'Fiscal Services'!Q119,0)</f>
        <v>4900603</v>
      </c>
      <c r="H24" s="6">
        <f>ROUND(+'Fiscal Services'!V119,0)</f>
        <v>13521</v>
      </c>
      <c r="I24" s="8">
        <f t="shared" si="1"/>
        <v>362.44</v>
      </c>
      <c r="J24" s="7"/>
      <c r="K24" s="9">
        <f t="shared" si="2"/>
        <v>0.0313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ROUND(+'Fiscal Services'!Q20,0)</f>
        <v>3565450</v>
      </c>
      <c r="E25" s="6">
        <f>ROUND(+'Fiscal Services'!V20,0)</f>
        <v>11240</v>
      </c>
      <c r="F25" s="8">
        <f t="shared" si="0"/>
        <v>317.21</v>
      </c>
      <c r="G25" s="6">
        <f>ROUND(+'Fiscal Services'!Q120,0)</f>
        <v>3792117</v>
      </c>
      <c r="H25" s="6">
        <f>ROUND(+'Fiscal Services'!V120,0)</f>
        <v>11618</v>
      </c>
      <c r="I25" s="8">
        <f t="shared" si="1"/>
        <v>326.4</v>
      </c>
      <c r="J25" s="7"/>
      <c r="K25" s="9">
        <f t="shared" si="2"/>
        <v>0.029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ROUND(+'Fiscal Services'!Q21,0)</f>
        <v>1643044</v>
      </c>
      <c r="E26" s="6">
        <f>ROUND(+'Fiscal Services'!V21,0)</f>
        <v>3984</v>
      </c>
      <c r="F26" s="8">
        <f t="shared" si="0"/>
        <v>412.41</v>
      </c>
      <c r="G26" s="6">
        <f>ROUND(+'Fiscal Services'!Q121,0)</f>
        <v>1719385</v>
      </c>
      <c r="H26" s="6">
        <f>ROUND(+'Fiscal Services'!V121,0)</f>
        <v>4221</v>
      </c>
      <c r="I26" s="8">
        <f t="shared" si="1"/>
        <v>407.34</v>
      </c>
      <c r="J26" s="7"/>
      <c r="K26" s="9">
        <f t="shared" si="2"/>
        <v>-0.0123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ROUND(+'Fiscal Services'!Q22,0)</f>
        <v>740845</v>
      </c>
      <c r="E27" s="6">
        <f>ROUND(+'Fiscal Services'!V22,0)</f>
        <v>1214</v>
      </c>
      <c r="F27" s="8">
        <f t="shared" si="0"/>
        <v>610.25</v>
      </c>
      <c r="G27" s="6">
        <f>ROUND(+'Fiscal Services'!Q122,0)</f>
        <v>767100</v>
      </c>
      <c r="H27" s="6">
        <f>ROUND(+'Fiscal Services'!V122,0)</f>
        <v>1212</v>
      </c>
      <c r="I27" s="8">
        <f t="shared" si="1"/>
        <v>632.92</v>
      </c>
      <c r="J27" s="7"/>
      <c r="K27" s="9">
        <f t="shared" si="2"/>
        <v>0.0371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ROUND(+'Fiscal Services'!Q23,0)</f>
        <v>1404825</v>
      </c>
      <c r="E28" s="6">
        <f>ROUND(+'Fiscal Services'!V23,0)</f>
        <v>2419</v>
      </c>
      <c r="F28" s="8">
        <f t="shared" si="0"/>
        <v>580.75</v>
      </c>
      <c r="G28" s="6">
        <f>ROUND(+'Fiscal Services'!Q123,0)</f>
        <v>1774149</v>
      </c>
      <c r="H28" s="6">
        <f>ROUND(+'Fiscal Services'!V123,0)</f>
        <v>1940</v>
      </c>
      <c r="I28" s="8">
        <f t="shared" si="1"/>
        <v>914.51</v>
      </c>
      <c r="J28" s="7"/>
      <c r="K28" s="9">
        <f t="shared" si="2"/>
        <v>0.5747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ROUND(+'Fiscal Services'!Q24,0)</f>
        <v>6361221</v>
      </c>
      <c r="E29" s="6">
        <f>ROUND(+'Fiscal Services'!V24,0)</f>
        <v>13790</v>
      </c>
      <c r="F29" s="8">
        <f t="shared" si="0"/>
        <v>461.29</v>
      </c>
      <c r="G29" s="6">
        <f>ROUND(+'Fiscal Services'!Q124,0)</f>
        <v>5171484</v>
      </c>
      <c r="H29" s="6">
        <f>ROUND(+'Fiscal Services'!V124,0)</f>
        <v>13198</v>
      </c>
      <c r="I29" s="8">
        <f t="shared" si="1"/>
        <v>391.84</v>
      </c>
      <c r="J29" s="7"/>
      <c r="K29" s="9">
        <f t="shared" si="2"/>
        <v>-0.1506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ROUND(+'Fiscal Services'!Q25,0)</f>
        <v>807307</v>
      </c>
      <c r="E30" s="6">
        <f>ROUND(+'Fiscal Services'!V25,0)</f>
        <v>2268</v>
      </c>
      <c r="F30" s="8">
        <f t="shared" si="0"/>
        <v>355.96</v>
      </c>
      <c r="G30" s="6">
        <f>ROUND(+'Fiscal Services'!Q125,0)</f>
        <v>831785</v>
      </c>
      <c r="H30" s="6">
        <f>ROUND(+'Fiscal Services'!V125,0)</f>
        <v>1817</v>
      </c>
      <c r="I30" s="8">
        <f t="shared" si="1"/>
        <v>457.78</v>
      </c>
      <c r="J30" s="7"/>
      <c r="K30" s="9">
        <f t="shared" si="2"/>
        <v>0.286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ROUND(+'Fiscal Services'!Q26,0)</f>
        <v>1133124</v>
      </c>
      <c r="E31" s="6">
        <f>ROUND(+'Fiscal Services'!V26,0)</f>
        <v>1630</v>
      </c>
      <c r="F31" s="8">
        <f t="shared" si="0"/>
        <v>695.17</v>
      </c>
      <c r="G31" s="6">
        <f>ROUND(+'Fiscal Services'!Q126,0)</f>
        <v>1199844</v>
      </c>
      <c r="H31" s="6">
        <f>ROUND(+'Fiscal Services'!V126,0)</f>
        <v>1521</v>
      </c>
      <c r="I31" s="8">
        <f t="shared" si="1"/>
        <v>788.85</v>
      </c>
      <c r="J31" s="7"/>
      <c r="K31" s="9">
        <f t="shared" si="2"/>
        <v>0.1348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ROUND(+'Fiscal Services'!Q27,0)</f>
        <v>6396041</v>
      </c>
      <c r="E32" s="6">
        <f>ROUND(+'Fiscal Services'!V27,0)</f>
        <v>31658</v>
      </c>
      <c r="F32" s="8">
        <f t="shared" si="0"/>
        <v>202.04</v>
      </c>
      <c r="G32" s="6">
        <f>ROUND(+'Fiscal Services'!Q127,0)</f>
        <v>7014152</v>
      </c>
      <c r="H32" s="6">
        <f>ROUND(+'Fiscal Services'!V127,0)</f>
        <v>33827</v>
      </c>
      <c r="I32" s="8">
        <f t="shared" si="1"/>
        <v>207.35</v>
      </c>
      <c r="J32" s="7"/>
      <c r="K32" s="9">
        <f t="shared" si="2"/>
        <v>0.0263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ROUND(+'Fiscal Services'!Q28,0)</f>
        <v>4068330</v>
      </c>
      <c r="E33" s="6">
        <f>ROUND(+'Fiscal Services'!V28,0)</f>
        <v>11731</v>
      </c>
      <c r="F33" s="8">
        <f t="shared" si="0"/>
        <v>346.8</v>
      </c>
      <c r="G33" s="6">
        <f>ROUND(+'Fiscal Services'!Q128,0)</f>
        <v>3968278</v>
      </c>
      <c r="H33" s="6">
        <f>ROUND(+'Fiscal Services'!V128,0)</f>
        <v>12132</v>
      </c>
      <c r="I33" s="8">
        <f t="shared" si="1"/>
        <v>327.09</v>
      </c>
      <c r="J33" s="7"/>
      <c r="K33" s="9">
        <f t="shared" si="2"/>
        <v>-0.0568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ROUND(+'Fiscal Services'!Q29,0)</f>
        <v>2212635</v>
      </c>
      <c r="E34" s="6">
        <f>ROUND(+'Fiscal Services'!V29,0)</f>
        <v>6208</v>
      </c>
      <c r="F34" s="8">
        <f t="shared" si="0"/>
        <v>356.42</v>
      </c>
      <c r="G34" s="6">
        <f>ROUND(+'Fiscal Services'!Q129,0)</f>
        <v>2306837</v>
      </c>
      <c r="H34" s="6">
        <f>ROUND(+'Fiscal Services'!V129,0)</f>
        <v>6490</v>
      </c>
      <c r="I34" s="8">
        <f t="shared" si="1"/>
        <v>355.44</v>
      </c>
      <c r="J34" s="7"/>
      <c r="K34" s="9">
        <f t="shared" si="2"/>
        <v>-0.0027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ROUND(+'Fiscal Services'!Q30,0)</f>
        <v>1339164</v>
      </c>
      <c r="E35" s="6">
        <f>ROUND(+'Fiscal Services'!V30,0)</f>
        <v>1836</v>
      </c>
      <c r="F35" s="8">
        <f t="shared" si="0"/>
        <v>729.39</v>
      </c>
      <c r="G35" s="6">
        <f>ROUND(+'Fiscal Services'!Q130,0)</f>
        <v>1160607</v>
      </c>
      <c r="H35" s="6">
        <f>ROUND(+'Fiscal Services'!V130,0)</f>
        <v>1549</v>
      </c>
      <c r="I35" s="8">
        <f t="shared" si="1"/>
        <v>749.26</v>
      </c>
      <c r="J35" s="7"/>
      <c r="K35" s="9">
        <f t="shared" si="2"/>
        <v>0.0272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ROUND(+'Fiscal Services'!Q31,0)</f>
        <v>443721</v>
      </c>
      <c r="E36" s="6">
        <f>ROUND(+'Fiscal Services'!V31,0)</f>
        <v>252</v>
      </c>
      <c r="F36" s="8">
        <f t="shared" si="0"/>
        <v>1760.8</v>
      </c>
      <c r="G36" s="6">
        <f>ROUND(+'Fiscal Services'!Q131,0)</f>
        <v>481035</v>
      </c>
      <c r="H36" s="6">
        <f>ROUND(+'Fiscal Services'!V131,0)</f>
        <v>237</v>
      </c>
      <c r="I36" s="8">
        <f t="shared" si="1"/>
        <v>2029.68</v>
      </c>
      <c r="J36" s="7"/>
      <c r="K36" s="9">
        <f t="shared" si="2"/>
        <v>0.1527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ROUND(+'Fiscal Services'!Q32,0)</f>
        <v>8161038</v>
      </c>
      <c r="E37" s="6">
        <f>ROUND(+'Fiscal Services'!V32,0)</f>
        <v>22063</v>
      </c>
      <c r="F37" s="8">
        <f t="shared" si="0"/>
        <v>369.9</v>
      </c>
      <c r="G37" s="6">
        <f>ROUND(+'Fiscal Services'!Q132,0)</f>
        <v>3454381</v>
      </c>
      <c r="H37" s="6">
        <f>ROUND(+'Fiscal Services'!V132,0)</f>
        <v>21554</v>
      </c>
      <c r="I37" s="8">
        <f t="shared" si="1"/>
        <v>160.27</v>
      </c>
      <c r="J37" s="7"/>
      <c r="K37" s="9">
        <f t="shared" si="2"/>
        <v>-0.5667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ROUND(+'Fiscal Services'!Q33,0)</f>
        <v>517262</v>
      </c>
      <c r="E38" s="6">
        <f>ROUND(+'Fiscal Services'!V33,0)</f>
        <v>224</v>
      </c>
      <c r="F38" s="8">
        <f t="shared" si="0"/>
        <v>2309.21</v>
      </c>
      <c r="G38" s="6">
        <f>ROUND(+'Fiscal Services'!Q133,0)</f>
        <v>741993</v>
      </c>
      <c r="H38" s="6">
        <f>ROUND(+'Fiscal Services'!V133,0)</f>
        <v>509</v>
      </c>
      <c r="I38" s="8">
        <f t="shared" si="1"/>
        <v>1457.75</v>
      </c>
      <c r="J38" s="7"/>
      <c r="K38" s="9">
        <f t="shared" si="2"/>
        <v>-0.3687</v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Services'!Q34,0)</f>
        <v>15949676</v>
      </c>
      <c r="E39" s="6">
        <f>ROUND(+'Fiscal Services'!V34,0)</f>
        <v>47661</v>
      </c>
      <c r="F39" s="8">
        <f t="shared" si="0"/>
        <v>334.65</v>
      </c>
      <c r="G39" s="6">
        <f>ROUND(+'Fiscal Services'!Q134,0)</f>
        <v>16007311</v>
      </c>
      <c r="H39" s="6">
        <f>ROUND(+'Fiscal Services'!V134,0)</f>
        <v>52314</v>
      </c>
      <c r="I39" s="8">
        <f t="shared" si="1"/>
        <v>305.99</v>
      </c>
      <c r="J39" s="7"/>
      <c r="K39" s="9">
        <f t="shared" si="2"/>
        <v>-0.0856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ROUND(+'Fiscal Services'!Q35,0)</f>
        <v>1904791</v>
      </c>
      <c r="E40" s="6">
        <f>ROUND(+'Fiscal Services'!V35,0)</f>
        <v>4378</v>
      </c>
      <c r="F40" s="8">
        <f t="shared" si="0"/>
        <v>435.08</v>
      </c>
      <c r="G40" s="6">
        <f>ROUND(+'Fiscal Services'!Q135,0)</f>
        <v>2127719</v>
      </c>
      <c r="H40" s="6">
        <f>ROUND(+'Fiscal Services'!V135,0)</f>
        <v>4690</v>
      </c>
      <c r="I40" s="8">
        <f t="shared" si="1"/>
        <v>453.67</v>
      </c>
      <c r="J40" s="7"/>
      <c r="K40" s="9">
        <f t="shared" si="2"/>
        <v>0.0427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ROUND(+'Fiscal Services'!Q36,0)</f>
        <v>676420</v>
      </c>
      <c r="E41" s="6">
        <f>ROUND(+'Fiscal Services'!V36,0)</f>
        <v>1264</v>
      </c>
      <c r="F41" s="8">
        <f t="shared" si="0"/>
        <v>535.14</v>
      </c>
      <c r="G41" s="6">
        <f>ROUND(+'Fiscal Services'!Q136,0)</f>
        <v>688460</v>
      </c>
      <c r="H41" s="6">
        <f>ROUND(+'Fiscal Services'!V136,0)</f>
        <v>1369</v>
      </c>
      <c r="I41" s="8">
        <f t="shared" si="1"/>
        <v>502.89</v>
      </c>
      <c r="J41" s="7"/>
      <c r="K41" s="9">
        <f t="shared" si="2"/>
        <v>-0.0603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Services'!Q37,0)</f>
        <v>2710822</v>
      </c>
      <c r="E42" s="6">
        <f>ROUND(+'Fiscal Services'!V37,0)</f>
        <v>13168</v>
      </c>
      <c r="F42" s="8">
        <f t="shared" si="0"/>
        <v>205.86</v>
      </c>
      <c r="G42" s="6">
        <f>ROUND(+'Fiscal Services'!Q137,0)</f>
        <v>2587593</v>
      </c>
      <c r="H42" s="6">
        <f>ROUND(+'Fiscal Services'!V137,0)</f>
        <v>12871</v>
      </c>
      <c r="I42" s="8">
        <f t="shared" si="1"/>
        <v>201.04</v>
      </c>
      <c r="J42" s="7"/>
      <c r="K42" s="9">
        <f t="shared" si="2"/>
        <v>-0.0234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ROUND(+'Fiscal Services'!Q38,0)</f>
        <v>2769560</v>
      </c>
      <c r="E43" s="6">
        <f>ROUND(+'Fiscal Services'!V38,0)</f>
        <v>5790</v>
      </c>
      <c r="F43" s="8">
        <f t="shared" si="0"/>
        <v>478.34</v>
      </c>
      <c r="G43" s="6">
        <f>ROUND(+'Fiscal Services'!Q138,0)</f>
        <v>2897521</v>
      </c>
      <c r="H43" s="6">
        <f>ROUND(+'Fiscal Services'!V138,0)</f>
        <v>5972</v>
      </c>
      <c r="I43" s="8">
        <f t="shared" si="1"/>
        <v>485.18</v>
      </c>
      <c r="J43" s="7"/>
      <c r="K43" s="9">
        <f t="shared" si="2"/>
        <v>0.0143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ROUND(+'Fiscal Services'!Q39,0)</f>
        <v>1826185</v>
      </c>
      <c r="E44" s="6">
        <f>ROUND(+'Fiscal Services'!V39,0)</f>
        <v>4926</v>
      </c>
      <c r="F44" s="8">
        <f t="shared" si="0"/>
        <v>370.72</v>
      </c>
      <c r="G44" s="6">
        <f>ROUND(+'Fiscal Services'!Q139,0)</f>
        <v>1753131</v>
      </c>
      <c r="H44" s="6">
        <f>ROUND(+'Fiscal Services'!V139,0)</f>
        <v>4607</v>
      </c>
      <c r="I44" s="8">
        <f t="shared" si="1"/>
        <v>380.54</v>
      </c>
      <c r="J44" s="7"/>
      <c r="K44" s="9">
        <f t="shared" si="2"/>
        <v>0.0265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ROUND(+'Fiscal Services'!Q40,0)</f>
        <v>708604</v>
      </c>
      <c r="E45" s="6">
        <f>ROUND(+'Fiscal Services'!V40,0)</f>
        <v>2275</v>
      </c>
      <c r="F45" s="8">
        <f t="shared" si="0"/>
        <v>311.47</v>
      </c>
      <c r="G45" s="6">
        <f>ROUND(+'Fiscal Services'!Q140,0)</f>
        <v>817738</v>
      </c>
      <c r="H45" s="6">
        <f>ROUND(+'Fiscal Services'!V140,0)</f>
        <v>2016</v>
      </c>
      <c r="I45" s="8">
        <f t="shared" si="1"/>
        <v>405.62</v>
      </c>
      <c r="J45" s="7"/>
      <c r="K45" s="9">
        <f t="shared" si="2"/>
        <v>0.3023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ROUND(+'Fiscal Services'!Q41,0)</f>
        <v>1242090</v>
      </c>
      <c r="E46" s="6">
        <f>ROUND(+'Fiscal Services'!V41,0)</f>
        <v>5384</v>
      </c>
      <c r="F46" s="8">
        <f t="shared" si="0"/>
        <v>230.7</v>
      </c>
      <c r="G46" s="6">
        <f>ROUND(+'Fiscal Services'!Q141,0)</f>
        <v>0</v>
      </c>
      <c r="H46" s="6">
        <f>ROUND(+'Fiscal Services'!V141,0)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ROUND(+'Fiscal Services'!Q42,0)</f>
        <v>265125</v>
      </c>
      <c r="E47" s="6">
        <f>ROUND(+'Fiscal Services'!V42,0)</f>
        <v>521</v>
      </c>
      <c r="F47" s="8">
        <f t="shared" si="0"/>
        <v>508.88</v>
      </c>
      <c r="G47" s="6">
        <f>ROUND(+'Fiscal Services'!Q142,0)</f>
        <v>229860</v>
      </c>
      <c r="H47" s="6">
        <f>ROUND(+'Fiscal Services'!V142,0)</f>
        <v>588</v>
      </c>
      <c r="I47" s="8">
        <f t="shared" si="1"/>
        <v>390.92</v>
      </c>
      <c r="J47" s="7"/>
      <c r="K47" s="9">
        <f t="shared" si="2"/>
        <v>-0.2318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ROUND(+'Fiscal Services'!Q43,0)</f>
        <v>1261216</v>
      </c>
      <c r="E48" s="6">
        <f>ROUND(+'Fiscal Services'!V43,0)</f>
        <v>1899</v>
      </c>
      <c r="F48" s="8">
        <f t="shared" si="0"/>
        <v>664.15</v>
      </c>
      <c r="G48" s="6">
        <f>ROUND(+'Fiscal Services'!Q143,0)</f>
        <v>1360337</v>
      </c>
      <c r="H48" s="6">
        <f>ROUND(+'Fiscal Services'!V143,0)</f>
        <v>1895</v>
      </c>
      <c r="I48" s="8">
        <f t="shared" si="1"/>
        <v>717.86</v>
      </c>
      <c r="J48" s="7"/>
      <c r="K48" s="9">
        <f t="shared" si="2"/>
        <v>0.0809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ROUND(+'Fiscal Services'!Q44,0)</f>
        <v>5735078</v>
      </c>
      <c r="E49" s="6">
        <f>ROUND(+'Fiscal Services'!V44,0)</f>
        <v>20908</v>
      </c>
      <c r="F49" s="8">
        <f t="shared" si="0"/>
        <v>274.3</v>
      </c>
      <c r="G49" s="6">
        <f>ROUND(+'Fiscal Services'!Q144,0)</f>
        <v>6283927</v>
      </c>
      <c r="H49" s="6">
        <f>ROUND(+'Fiscal Services'!V144,0)</f>
        <v>21534</v>
      </c>
      <c r="I49" s="8">
        <f t="shared" si="1"/>
        <v>291.81</v>
      </c>
      <c r="J49" s="7"/>
      <c r="K49" s="9">
        <f t="shared" si="2"/>
        <v>0.0638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Services'!Q45,0)</f>
        <v>29834610</v>
      </c>
      <c r="E50" s="6">
        <f>ROUND(+'Fiscal Services'!V45,0)</f>
        <v>48016</v>
      </c>
      <c r="F50" s="8">
        <f t="shared" si="0"/>
        <v>621.35</v>
      </c>
      <c r="G50" s="6">
        <f>ROUND(+'Fiscal Services'!Q145,0)</f>
        <v>31408288</v>
      </c>
      <c r="H50" s="6">
        <f>ROUND(+'Fiscal Services'!V145,0)</f>
        <v>48950</v>
      </c>
      <c r="I50" s="8">
        <f t="shared" si="1"/>
        <v>641.64</v>
      </c>
      <c r="J50" s="7"/>
      <c r="K50" s="9">
        <f t="shared" si="2"/>
        <v>0.0327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ROUND(+'Fiscal Services'!Q46,0)</f>
        <v>549668</v>
      </c>
      <c r="E51" s="6">
        <f>ROUND(+'Fiscal Services'!V46,0)</f>
        <v>501</v>
      </c>
      <c r="F51" s="8">
        <f t="shared" si="0"/>
        <v>1097.14</v>
      </c>
      <c r="G51" s="6">
        <f>ROUND(+'Fiscal Services'!Q146,0)</f>
        <v>537641</v>
      </c>
      <c r="H51" s="6">
        <f>ROUND(+'Fiscal Services'!V146,0)</f>
        <v>591</v>
      </c>
      <c r="I51" s="8">
        <f t="shared" si="1"/>
        <v>909.71</v>
      </c>
      <c r="J51" s="7"/>
      <c r="K51" s="9">
        <f t="shared" si="2"/>
        <v>-0.1708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ROUND(+'Fiscal Services'!Q47,0)</f>
        <v>6989931</v>
      </c>
      <c r="E52" s="6">
        <f>ROUND(+'Fiscal Services'!V47,0)</f>
        <v>23626</v>
      </c>
      <c r="F52" s="8">
        <f t="shared" si="0"/>
        <v>295.86</v>
      </c>
      <c r="G52" s="6">
        <f>ROUND(+'Fiscal Services'!Q147,0)</f>
        <v>5851140</v>
      </c>
      <c r="H52" s="6">
        <f>ROUND(+'Fiscal Services'!V147,0)</f>
        <v>24107</v>
      </c>
      <c r="I52" s="8">
        <f t="shared" si="1"/>
        <v>242.72</v>
      </c>
      <c r="J52" s="7"/>
      <c r="K52" s="9">
        <f t="shared" si="2"/>
        <v>-0.1796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ROUND(+'Fiscal Services'!Q48,0)</f>
        <v>8812446</v>
      </c>
      <c r="E53" s="6">
        <f>ROUND(+'Fiscal Services'!V48,0)</f>
        <v>36964</v>
      </c>
      <c r="F53" s="8">
        <f t="shared" si="0"/>
        <v>238.41</v>
      </c>
      <c r="G53" s="6">
        <f>ROUND(+'Fiscal Services'!Q148,0)</f>
        <v>9485898</v>
      </c>
      <c r="H53" s="6">
        <f>ROUND(+'Fiscal Services'!V148,0)</f>
        <v>40193</v>
      </c>
      <c r="I53" s="8">
        <f t="shared" si="1"/>
        <v>236.01</v>
      </c>
      <c r="J53" s="7"/>
      <c r="K53" s="9">
        <f t="shared" si="2"/>
        <v>-0.0101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ROUND(+'Fiscal Services'!Q49,0)</f>
        <v>2174809</v>
      </c>
      <c r="E54" s="6">
        <f>ROUND(+'Fiscal Services'!V49,0)</f>
        <v>11965</v>
      </c>
      <c r="F54" s="8">
        <f t="shared" si="0"/>
        <v>181.76</v>
      </c>
      <c r="G54" s="6">
        <f>ROUND(+'Fiscal Services'!Q149,0)</f>
        <v>1995646</v>
      </c>
      <c r="H54" s="6">
        <f>ROUND(+'Fiscal Services'!V149,0)</f>
        <v>12684</v>
      </c>
      <c r="I54" s="8">
        <f t="shared" si="1"/>
        <v>157.34</v>
      </c>
      <c r="J54" s="7"/>
      <c r="K54" s="9">
        <f t="shared" si="2"/>
        <v>-0.1344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ROUND(+'Fiscal Services'!Q50,0)</f>
        <v>2390519</v>
      </c>
      <c r="E55" s="6">
        <f>ROUND(+'Fiscal Services'!V50,0)</f>
        <v>7752</v>
      </c>
      <c r="F55" s="8">
        <f t="shared" si="0"/>
        <v>308.37</v>
      </c>
      <c r="G55" s="6">
        <f>ROUND(+'Fiscal Services'!Q150,0)</f>
        <v>2867864</v>
      </c>
      <c r="H55" s="6">
        <f>ROUND(+'Fiscal Services'!V150,0)</f>
        <v>8079</v>
      </c>
      <c r="I55" s="8">
        <f t="shared" si="1"/>
        <v>354.98</v>
      </c>
      <c r="J55" s="7"/>
      <c r="K55" s="9">
        <f t="shared" si="2"/>
        <v>0.1511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ROUND(+'Fiscal Services'!Q51,0)</f>
        <v>1166900</v>
      </c>
      <c r="E56" s="6">
        <f>ROUND(+'Fiscal Services'!V51,0)</f>
        <v>289</v>
      </c>
      <c r="F56" s="8">
        <f t="shared" si="0"/>
        <v>4037.72</v>
      </c>
      <c r="G56" s="6">
        <f>ROUND(+'Fiscal Services'!Q151,0)</f>
        <v>1187262</v>
      </c>
      <c r="H56" s="6">
        <f>ROUND(+'Fiscal Services'!V151,0)</f>
        <v>1252</v>
      </c>
      <c r="I56" s="8">
        <f t="shared" si="1"/>
        <v>948.29</v>
      </c>
      <c r="J56" s="7"/>
      <c r="K56" s="9">
        <f t="shared" si="2"/>
        <v>-0.7651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ROUND(+'Fiscal Services'!Q52,0)</f>
        <v>4974210</v>
      </c>
      <c r="E57" s="6">
        <f>ROUND(+'Fiscal Services'!V52,0)</f>
        <v>15861</v>
      </c>
      <c r="F57" s="8">
        <f t="shared" si="0"/>
        <v>313.61</v>
      </c>
      <c r="G57" s="6">
        <f>ROUND(+'Fiscal Services'!Q152,0)</f>
        <v>5951756</v>
      </c>
      <c r="H57" s="6">
        <f>ROUND(+'Fiscal Services'!V152,0)</f>
        <v>15975</v>
      </c>
      <c r="I57" s="8">
        <f t="shared" si="1"/>
        <v>372.57</v>
      </c>
      <c r="J57" s="7"/>
      <c r="K57" s="9">
        <f t="shared" si="2"/>
        <v>0.188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ROUND(+'Fiscal Services'!Q53,0)</f>
        <v>4788206</v>
      </c>
      <c r="E58" s="6">
        <f>ROUND(+'Fiscal Services'!V53,0)</f>
        <v>21255</v>
      </c>
      <c r="F58" s="8">
        <f t="shared" si="0"/>
        <v>225.27</v>
      </c>
      <c r="G58" s="6">
        <f>ROUND(+'Fiscal Services'!Q153,0)</f>
        <v>4870139</v>
      </c>
      <c r="H58" s="6">
        <f>ROUND(+'Fiscal Services'!V153,0)</f>
        <v>22355</v>
      </c>
      <c r="I58" s="8">
        <f t="shared" si="1"/>
        <v>217.85</v>
      </c>
      <c r="J58" s="7"/>
      <c r="K58" s="9">
        <f t="shared" si="2"/>
        <v>-0.0329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ROUND(+'Fiscal Services'!Q54,0)</f>
        <v>1222101</v>
      </c>
      <c r="E59" s="6">
        <f>ROUND(+'Fiscal Services'!V54,0)</f>
        <v>4055</v>
      </c>
      <c r="F59" s="8">
        <f t="shared" si="0"/>
        <v>301.38</v>
      </c>
      <c r="G59" s="6">
        <f>ROUND(+'Fiscal Services'!Q154,0)</f>
        <v>1319799</v>
      </c>
      <c r="H59" s="6">
        <f>ROUND(+'Fiscal Services'!V154,0)</f>
        <v>4400</v>
      </c>
      <c r="I59" s="8">
        <f t="shared" si="1"/>
        <v>299.95</v>
      </c>
      <c r="J59" s="7"/>
      <c r="K59" s="9">
        <f t="shared" si="2"/>
        <v>-0.0047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ROUND(+'Fiscal Services'!Q55,0)</f>
        <v>455322</v>
      </c>
      <c r="E60" s="6">
        <f>ROUND(+'Fiscal Services'!V55,0)</f>
        <v>494</v>
      </c>
      <c r="F60" s="8">
        <f t="shared" si="0"/>
        <v>921.7</v>
      </c>
      <c r="G60" s="6">
        <f>ROUND(+'Fiscal Services'!Q155,0)</f>
        <v>465389</v>
      </c>
      <c r="H60" s="6">
        <f>ROUND(+'Fiscal Services'!V155,0)</f>
        <v>623</v>
      </c>
      <c r="I60" s="8">
        <f t="shared" si="1"/>
        <v>747.01</v>
      </c>
      <c r="J60" s="7"/>
      <c r="K60" s="9">
        <f t="shared" si="2"/>
        <v>-0.1895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ROUND(+'Fiscal Services'!Q56,0)</f>
        <v>4720381</v>
      </c>
      <c r="E61" s="6">
        <f>ROUND(+'Fiscal Services'!V56,0)</f>
        <v>28659</v>
      </c>
      <c r="F61" s="8">
        <f t="shared" si="0"/>
        <v>164.71</v>
      </c>
      <c r="G61" s="6">
        <f>ROUND(+'Fiscal Services'!Q156,0)</f>
        <v>5919164</v>
      </c>
      <c r="H61" s="6">
        <f>ROUND(+'Fiscal Services'!V156,0)</f>
        <v>28694</v>
      </c>
      <c r="I61" s="8">
        <f t="shared" si="1"/>
        <v>206.29</v>
      </c>
      <c r="J61" s="7"/>
      <c r="K61" s="9">
        <f t="shared" si="2"/>
        <v>0.2524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ROUND(+'Fiscal Services'!Q57,0)</f>
        <v>6782972</v>
      </c>
      <c r="E62" s="6">
        <f>ROUND(+'Fiscal Services'!V57,0)</f>
        <v>30005</v>
      </c>
      <c r="F62" s="8">
        <f t="shared" si="0"/>
        <v>226.06</v>
      </c>
      <c r="G62" s="6">
        <f>ROUND(+'Fiscal Services'!Q157,0)</f>
        <v>8886419</v>
      </c>
      <c r="H62" s="6">
        <f>ROUND(+'Fiscal Services'!V157,0)</f>
        <v>32043</v>
      </c>
      <c r="I62" s="8">
        <f t="shared" si="1"/>
        <v>277.33</v>
      </c>
      <c r="J62" s="7"/>
      <c r="K62" s="9">
        <f t="shared" si="2"/>
        <v>0.2268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ROUND(+'Fiscal Services'!Q58,0)</f>
        <v>1574179</v>
      </c>
      <c r="E63" s="6">
        <f>ROUND(+'Fiscal Services'!V58,0)</f>
        <v>3063</v>
      </c>
      <c r="F63" s="8">
        <f t="shared" si="0"/>
        <v>513.93</v>
      </c>
      <c r="G63" s="6">
        <f>ROUND(+'Fiscal Services'!Q158,0)</f>
        <v>1692197</v>
      </c>
      <c r="H63" s="6">
        <f>ROUND(+'Fiscal Services'!V158,0)</f>
        <v>3023</v>
      </c>
      <c r="I63" s="8">
        <f t="shared" si="1"/>
        <v>559.77</v>
      </c>
      <c r="J63" s="7"/>
      <c r="K63" s="9">
        <f t="shared" si="2"/>
        <v>0.0892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ROUND(+'Fiscal Services'!Q59,0)</f>
        <v>414014</v>
      </c>
      <c r="E64" s="6">
        <f>ROUND(+'Fiscal Services'!V59,0)</f>
        <v>897</v>
      </c>
      <c r="F64" s="8">
        <f t="shared" si="0"/>
        <v>461.55</v>
      </c>
      <c r="G64" s="6">
        <f>ROUND(+'Fiscal Services'!Q159,0)</f>
        <v>464156</v>
      </c>
      <c r="H64" s="6">
        <f>ROUND(+'Fiscal Services'!V159,0)</f>
        <v>937</v>
      </c>
      <c r="I64" s="8">
        <f t="shared" si="1"/>
        <v>495.36</v>
      </c>
      <c r="J64" s="7"/>
      <c r="K64" s="9">
        <f t="shared" si="2"/>
        <v>0.0733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ROUND(+'Fiscal Services'!Q60,0)</f>
        <v>1363703</v>
      </c>
      <c r="E65" s="6">
        <f>ROUND(+'Fiscal Services'!V60,0)</f>
        <v>1330</v>
      </c>
      <c r="F65" s="8">
        <f t="shared" si="0"/>
        <v>1025.34</v>
      </c>
      <c r="G65" s="6">
        <f>ROUND(+'Fiscal Services'!Q160,0)</f>
        <v>1230802</v>
      </c>
      <c r="H65" s="6">
        <f>ROUND(+'Fiscal Services'!V160,0)</f>
        <v>2219</v>
      </c>
      <c r="I65" s="8">
        <f t="shared" si="1"/>
        <v>554.67</v>
      </c>
      <c r="J65" s="7"/>
      <c r="K65" s="9">
        <f t="shared" si="2"/>
        <v>-0.459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ROUND(+'Fiscal Services'!Q61,0)</f>
        <v>2910724</v>
      </c>
      <c r="E66" s="6">
        <f>ROUND(+'Fiscal Services'!V61,0)</f>
        <v>4449</v>
      </c>
      <c r="F66" s="8">
        <f t="shared" si="0"/>
        <v>654.24</v>
      </c>
      <c r="G66" s="6">
        <f>ROUND(+'Fiscal Services'!Q161,0)</f>
        <v>3022662</v>
      </c>
      <c r="H66" s="6">
        <f>ROUND(+'Fiscal Services'!V161,0)</f>
        <v>4267</v>
      </c>
      <c r="I66" s="8">
        <f t="shared" si="1"/>
        <v>708.38</v>
      </c>
      <c r="J66" s="7"/>
      <c r="K66" s="9">
        <f t="shared" si="2"/>
        <v>0.0828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ROUND(+'Fiscal Services'!Q62,0)</f>
        <v>983561</v>
      </c>
      <c r="E67" s="6">
        <f>ROUND(+'Fiscal Services'!V62,0)</f>
        <v>1717</v>
      </c>
      <c r="F67" s="8">
        <f t="shared" si="0"/>
        <v>572.84</v>
      </c>
      <c r="G67" s="6">
        <f>ROUND(+'Fiscal Services'!Q162,0)</f>
        <v>1015678</v>
      </c>
      <c r="H67" s="6">
        <f>ROUND(+'Fiscal Services'!V162,0)</f>
        <v>1813</v>
      </c>
      <c r="I67" s="8">
        <f t="shared" si="1"/>
        <v>560.22</v>
      </c>
      <c r="J67" s="7"/>
      <c r="K67" s="9">
        <f t="shared" si="2"/>
        <v>-0.022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ROUND(+'Fiscal Services'!Q63,0)</f>
        <v>19170061</v>
      </c>
      <c r="E68" s="6">
        <f>ROUND(+'Fiscal Services'!V63,0)</f>
        <v>34477</v>
      </c>
      <c r="F68" s="8">
        <f t="shared" si="0"/>
        <v>556.02</v>
      </c>
      <c r="G68" s="6">
        <f>ROUND(+'Fiscal Services'!Q163,0)</f>
        <v>17788312</v>
      </c>
      <c r="H68" s="6">
        <f>ROUND(+'Fiscal Services'!V163,0)</f>
        <v>34729</v>
      </c>
      <c r="I68" s="8">
        <f t="shared" si="1"/>
        <v>512.2</v>
      </c>
      <c r="J68" s="7"/>
      <c r="K68" s="9">
        <f t="shared" si="2"/>
        <v>-0.0788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ROUND(+'Fiscal Services'!Q64,0)</f>
        <v>2357499</v>
      </c>
      <c r="E69" s="6">
        <f>ROUND(+'Fiscal Services'!V64,0)</f>
        <v>7230</v>
      </c>
      <c r="F69" s="8">
        <f t="shared" si="0"/>
        <v>326.07</v>
      </c>
      <c r="G69" s="6">
        <f>ROUND(+'Fiscal Services'!Q164,0)</f>
        <v>2484944</v>
      </c>
      <c r="H69" s="6">
        <f>ROUND(+'Fiscal Services'!V164,0)</f>
        <v>6463</v>
      </c>
      <c r="I69" s="8">
        <f t="shared" si="1"/>
        <v>384.49</v>
      </c>
      <c r="J69" s="7"/>
      <c r="K69" s="9">
        <f t="shared" si="2"/>
        <v>0.1792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ROUND(+'Fiscal Services'!Q65,0)</f>
        <v>558216</v>
      </c>
      <c r="E70" s="6">
        <f>ROUND(+'Fiscal Services'!V65,0)</f>
        <v>2799</v>
      </c>
      <c r="F70" s="8">
        <f t="shared" si="0"/>
        <v>199.43</v>
      </c>
      <c r="G70" s="6">
        <f>ROUND(+'Fiscal Services'!Q165,0)</f>
        <v>502140</v>
      </c>
      <c r="H70" s="6">
        <f>ROUND(+'Fiscal Services'!V165,0)</f>
        <v>2947</v>
      </c>
      <c r="I70" s="8">
        <f t="shared" si="1"/>
        <v>170.39</v>
      </c>
      <c r="J70" s="7"/>
      <c r="K70" s="9">
        <f t="shared" si="2"/>
        <v>-0.1456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ROUND(+'Fiscal Services'!Q66,0)</f>
        <v>449825</v>
      </c>
      <c r="E71" s="6">
        <f>ROUND(+'Fiscal Services'!V66,0)</f>
        <v>1358</v>
      </c>
      <c r="F71" s="8">
        <f t="shared" si="0"/>
        <v>331.24</v>
      </c>
      <c r="G71" s="6">
        <f>ROUND(+'Fiscal Services'!Q166,0)</f>
        <v>522225</v>
      </c>
      <c r="H71" s="6">
        <f>ROUND(+'Fiscal Services'!V166,0)</f>
        <v>614</v>
      </c>
      <c r="I71" s="8">
        <f t="shared" si="1"/>
        <v>850.53</v>
      </c>
      <c r="J71" s="7"/>
      <c r="K71" s="9">
        <f t="shared" si="2"/>
        <v>1.5677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ROUND(+'Fiscal Services'!Q67,0)</f>
        <v>10464035</v>
      </c>
      <c r="E72" s="6">
        <f>ROUND(+'Fiscal Services'!V67,0)</f>
        <v>33572</v>
      </c>
      <c r="F72" s="8">
        <f t="shared" si="0"/>
        <v>311.69</v>
      </c>
      <c r="G72" s="6">
        <f>ROUND(+'Fiscal Services'!Q167,0)</f>
        <v>11134610</v>
      </c>
      <c r="H72" s="6">
        <f>ROUND(+'Fiscal Services'!V167,0)</f>
        <v>34768</v>
      </c>
      <c r="I72" s="8">
        <f t="shared" si="1"/>
        <v>320.25</v>
      </c>
      <c r="J72" s="7"/>
      <c r="K72" s="9">
        <f t="shared" si="2"/>
        <v>0.0275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ROUND(+'Fiscal Services'!Q68,0)</f>
        <v>4473368</v>
      </c>
      <c r="E73" s="6">
        <f>ROUND(+'Fiscal Services'!V68,0)</f>
        <v>27113</v>
      </c>
      <c r="F73" s="8">
        <f t="shared" si="0"/>
        <v>164.99</v>
      </c>
      <c r="G73" s="6">
        <f>ROUND(+'Fiscal Services'!Q168,0)</f>
        <v>4964838</v>
      </c>
      <c r="H73" s="6">
        <f>ROUND(+'Fiscal Services'!V168,0)</f>
        <v>28692</v>
      </c>
      <c r="I73" s="8">
        <f t="shared" si="1"/>
        <v>173.04</v>
      </c>
      <c r="J73" s="7"/>
      <c r="K73" s="9">
        <f t="shared" si="2"/>
        <v>0.0488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ROUND(+'Fiscal Services'!Q69,0)</f>
        <v>12804760</v>
      </c>
      <c r="E74" s="6">
        <f>ROUND(+'Fiscal Services'!V69,0)</f>
        <v>59724</v>
      </c>
      <c r="F74" s="8">
        <f t="shared" si="0"/>
        <v>214.4</v>
      </c>
      <c r="G74" s="6">
        <f>ROUND(+'Fiscal Services'!Q169,0)</f>
        <v>11929226</v>
      </c>
      <c r="H74" s="6">
        <f>ROUND(+'Fiscal Services'!V169,0)</f>
        <v>64334</v>
      </c>
      <c r="I74" s="8">
        <f t="shared" si="1"/>
        <v>185.43</v>
      </c>
      <c r="J74" s="7"/>
      <c r="K74" s="9">
        <f t="shared" si="2"/>
        <v>-0.1351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ROUND(+'Fiscal Services'!Q70,0)</f>
        <v>10382007</v>
      </c>
      <c r="E75" s="6">
        <f>ROUND(+'Fiscal Services'!V70,0)</f>
        <v>31048</v>
      </c>
      <c r="F75" s="8">
        <f aca="true" t="shared" si="3" ref="F75:F106">IF(D75=0,"",IF(E75=0,"",ROUND(D75/E75,2)))</f>
        <v>334.39</v>
      </c>
      <c r="G75" s="6">
        <f>ROUND(+'Fiscal Services'!Q170,0)</f>
        <v>11171163</v>
      </c>
      <c r="H75" s="6">
        <f>ROUND(+'Fiscal Services'!V170,0)</f>
        <v>31549</v>
      </c>
      <c r="I75" s="8">
        <f aca="true" t="shared" si="4" ref="I75:I106">IF(G75=0,"",IF(H75=0,"",ROUND(G75/H75,2)))</f>
        <v>354.09</v>
      </c>
      <c r="J75" s="7"/>
      <c r="K75" s="9">
        <f aca="true" t="shared" si="5" ref="K75:K106">IF(D75=0,"",IF(E75=0,"",IF(G75=0,"",IF(H75=0,"",ROUND(I75/F75-1,4)))))</f>
        <v>0.0589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ROUND(+'Fiscal Services'!Q71,0)</f>
        <v>790531</v>
      </c>
      <c r="E76" s="6">
        <f>ROUND(+'Fiscal Services'!V71,0)</f>
        <v>1459</v>
      </c>
      <c r="F76" s="8">
        <f t="shared" si="3"/>
        <v>541.83</v>
      </c>
      <c r="G76" s="6">
        <f>ROUND(+'Fiscal Services'!Q171,0)</f>
        <v>789733</v>
      </c>
      <c r="H76" s="6">
        <f>ROUND(+'Fiscal Services'!V171,0)</f>
        <v>1701</v>
      </c>
      <c r="I76" s="8">
        <f t="shared" si="4"/>
        <v>464.28</v>
      </c>
      <c r="J76" s="7"/>
      <c r="K76" s="9">
        <f t="shared" si="5"/>
        <v>-0.1431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ROUND(+'Fiscal Services'!Q72,0)</f>
        <v>739193</v>
      </c>
      <c r="E77" s="6">
        <f>ROUND(+'Fiscal Services'!V72,0)</f>
        <v>560</v>
      </c>
      <c r="F77" s="8">
        <f t="shared" si="3"/>
        <v>1319.99</v>
      </c>
      <c r="G77" s="6">
        <f>ROUND(+'Fiscal Services'!Q172,0)</f>
        <v>672801</v>
      </c>
      <c r="H77" s="6">
        <f>ROUND(+'Fiscal Services'!V172,0)</f>
        <v>595</v>
      </c>
      <c r="I77" s="8">
        <f t="shared" si="4"/>
        <v>1130.76</v>
      </c>
      <c r="J77" s="7"/>
      <c r="K77" s="9">
        <f t="shared" si="5"/>
        <v>-0.1434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ROUND(+'Fiscal Services'!Q73,0)</f>
        <v>5379702</v>
      </c>
      <c r="E78" s="6">
        <f>ROUND(+'Fiscal Services'!V73,0)</f>
        <v>18831</v>
      </c>
      <c r="F78" s="8">
        <f t="shared" si="3"/>
        <v>285.68</v>
      </c>
      <c r="G78" s="6">
        <f>ROUND(+'Fiscal Services'!Q173,0)</f>
        <v>6742770</v>
      </c>
      <c r="H78" s="6">
        <f>ROUND(+'Fiscal Services'!V173,0)</f>
        <v>17915</v>
      </c>
      <c r="I78" s="8">
        <f t="shared" si="4"/>
        <v>376.38</v>
      </c>
      <c r="J78" s="7"/>
      <c r="K78" s="9">
        <f t="shared" si="5"/>
        <v>0.3175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ROUND(+'Fiscal Services'!Q74,0)</f>
        <v>0</v>
      </c>
      <c r="E79" s="6">
        <f>ROUND(+'Fiscal Services'!V74,0)</f>
        <v>1590</v>
      </c>
      <c r="F79" s="8">
        <f t="shared" si="3"/>
      </c>
      <c r="G79" s="6">
        <f>ROUND(+'Fiscal Services'!Q174,0)</f>
        <v>0</v>
      </c>
      <c r="H79" s="6">
        <f>ROUND(+'Fiscal Services'!V174,0)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ROUND(+'Fiscal Services'!Q75,0)</f>
        <v>9401461</v>
      </c>
      <c r="E80" s="6">
        <f>ROUND(+'Fiscal Services'!V75,0)</f>
        <v>44834</v>
      </c>
      <c r="F80" s="8">
        <f t="shared" si="3"/>
        <v>209.69</v>
      </c>
      <c r="G80" s="6">
        <f>ROUND(+'Fiscal Services'!Q175,0)</f>
        <v>9784384</v>
      </c>
      <c r="H80" s="6">
        <f>ROUND(+'Fiscal Services'!V175,0)</f>
        <v>49418</v>
      </c>
      <c r="I80" s="8">
        <f t="shared" si="4"/>
        <v>197.99</v>
      </c>
      <c r="J80" s="7"/>
      <c r="K80" s="9">
        <f t="shared" si="5"/>
        <v>-0.0558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ROUND(+'Fiscal Services'!Q76,0)</f>
        <v>1305654</v>
      </c>
      <c r="E81" s="6">
        <f>ROUND(+'Fiscal Services'!V76,0)</f>
        <v>3616</v>
      </c>
      <c r="F81" s="8">
        <f t="shared" si="3"/>
        <v>361.08</v>
      </c>
      <c r="G81" s="6">
        <f>ROUND(+'Fiscal Services'!Q176,0)</f>
        <v>1319495</v>
      </c>
      <c r="H81" s="6">
        <f>ROUND(+'Fiscal Services'!V176,0)</f>
        <v>3480</v>
      </c>
      <c r="I81" s="8">
        <f t="shared" si="4"/>
        <v>379.17</v>
      </c>
      <c r="J81" s="7"/>
      <c r="K81" s="9">
        <f t="shared" si="5"/>
        <v>0.0501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ROUND(+'Fiscal Services'!Q77,0)</f>
        <v>1003910</v>
      </c>
      <c r="E82" s="6">
        <f>ROUND(+'Fiscal Services'!V77,0)</f>
        <v>1442</v>
      </c>
      <c r="F82" s="8">
        <f t="shared" si="3"/>
        <v>696.19</v>
      </c>
      <c r="G82" s="6">
        <f>ROUND(+'Fiscal Services'!Q177,0)</f>
        <v>1083931</v>
      </c>
      <c r="H82" s="6">
        <f>ROUND(+'Fiscal Services'!V177,0)</f>
        <v>1566</v>
      </c>
      <c r="I82" s="8">
        <f t="shared" si="4"/>
        <v>692.17</v>
      </c>
      <c r="J82" s="7"/>
      <c r="K82" s="9">
        <f t="shared" si="5"/>
        <v>-0.0058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ROUND(+'Fiscal Services'!Q78,0)</f>
        <v>3839008</v>
      </c>
      <c r="E83" s="6">
        <f>ROUND(+'Fiscal Services'!V78,0)</f>
        <v>9049</v>
      </c>
      <c r="F83" s="8">
        <f t="shared" si="3"/>
        <v>424.25</v>
      </c>
      <c r="G83" s="6">
        <f>ROUND(+'Fiscal Services'!Q178,0)</f>
        <v>4365703</v>
      </c>
      <c r="H83" s="6">
        <f>ROUND(+'Fiscal Services'!V178,0)</f>
        <v>8663</v>
      </c>
      <c r="I83" s="8">
        <f t="shared" si="4"/>
        <v>503.95</v>
      </c>
      <c r="J83" s="7"/>
      <c r="K83" s="9">
        <f t="shared" si="5"/>
        <v>0.1879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ROUND(+'Fiscal Services'!Q79,0)</f>
        <v>13925648</v>
      </c>
      <c r="E84" s="6">
        <f>ROUND(+'Fiscal Services'!V79,0)</f>
        <v>44461</v>
      </c>
      <c r="F84" s="8">
        <f t="shared" si="3"/>
        <v>313.21</v>
      </c>
      <c r="G84" s="6">
        <f>ROUND(+'Fiscal Services'!Q179,0)</f>
        <v>15730173</v>
      </c>
      <c r="H84" s="6">
        <f>ROUND(+'Fiscal Services'!V179,0)</f>
        <v>43169</v>
      </c>
      <c r="I84" s="8">
        <f t="shared" si="4"/>
        <v>364.39</v>
      </c>
      <c r="J84" s="7"/>
      <c r="K84" s="9">
        <f t="shared" si="5"/>
        <v>0.1634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ROUND(+'Fiscal Services'!Q80,0)</f>
        <v>48948</v>
      </c>
      <c r="E85" s="6">
        <f>ROUND(+'Fiscal Services'!V80,0)</f>
        <v>77</v>
      </c>
      <c r="F85" s="8">
        <f t="shared" si="3"/>
        <v>635.69</v>
      </c>
      <c r="G85" s="6">
        <f>ROUND(+'Fiscal Services'!Q180,0)</f>
        <v>0</v>
      </c>
      <c r="H85" s="6">
        <f>ROUND(+'Fiscal Services'!V180,0)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ROUND(+'Fiscal Services'!Q81,0)</f>
        <v>575983</v>
      </c>
      <c r="E86" s="6">
        <f>ROUND(+'Fiscal Services'!V81,0)</f>
        <v>6682</v>
      </c>
      <c r="F86" s="8">
        <f t="shared" si="3"/>
        <v>86.2</v>
      </c>
      <c r="G86" s="6">
        <f>ROUND(+'Fiscal Services'!Q181,0)</f>
        <v>1990605</v>
      </c>
      <c r="H86" s="6">
        <f>ROUND(+'Fiscal Services'!V181,0)</f>
        <v>9834</v>
      </c>
      <c r="I86" s="8">
        <f t="shared" si="4"/>
        <v>202.42</v>
      </c>
      <c r="J86" s="7"/>
      <c r="K86" s="9">
        <f t="shared" si="5"/>
        <v>1.3483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ROUND(+'Fiscal Services'!Q82,0)</f>
        <v>3988105</v>
      </c>
      <c r="E87" s="6">
        <f>ROUND(+'Fiscal Services'!V82,0)</f>
        <v>13816</v>
      </c>
      <c r="F87" s="8">
        <f t="shared" si="3"/>
        <v>288.66</v>
      </c>
      <c r="G87" s="6">
        <f>ROUND(+'Fiscal Services'!Q182,0)</f>
        <v>4284192</v>
      </c>
      <c r="H87" s="6">
        <f>ROUND(+'Fiscal Services'!V182,0)</f>
        <v>12971</v>
      </c>
      <c r="I87" s="8">
        <f t="shared" si="4"/>
        <v>330.29</v>
      </c>
      <c r="J87" s="7"/>
      <c r="K87" s="9">
        <f t="shared" si="5"/>
        <v>0.1442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ROUND(+'Fiscal Services'!Q83,0)</f>
        <v>568377</v>
      </c>
      <c r="E88" s="6">
        <f>ROUND(+'Fiscal Services'!V83,0)</f>
        <v>1135</v>
      </c>
      <c r="F88" s="8">
        <f t="shared" si="3"/>
        <v>500.77</v>
      </c>
      <c r="G88" s="6">
        <f>ROUND(+'Fiscal Services'!Q183,0)</f>
        <v>817158</v>
      </c>
      <c r="H88" s="6">
        <f>ROUND(+'Fiscal Services'!V183,0)</f>
        <v>669</v>
      </c>
      <c r="I88" s="8">
        <f t="shared" si="4"/>
        <v>1221.46</v>
      </c>
      <c r="J88" s="7"/>
      <c r="K88" s="9">
        <f t="shared" si="5"/>
        <v>1.4392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ROUND(+'Fiscal Services'!Q84,0)</f>
        <v>4657028</v>
      </c>
      <c r="E89" s="6">
        <f>ROUND(+'Fiscal Services'!V84,0)</f>
        <v>11160</v>
      </c>
      <c r="F89" s="8">
        <f t="shared" si="3"/>
        <v>417.3</v>
      </c>
      <c r="G89" s="6">
        <f>ROUND(+'Fiscal Services'!Q184,0)</f>
        <v>3904281</v>
      </c>
      <c r="H89" s="6">
        <f>ROUND(+'Fiscal Services'!V184,0)</f>
        <v>10112</v>
      </c>
      <c r="I89" s="8">
        <f t="shared" si="4"/>
        <v>386.1</v>
      </c>
      <c r="J89" s="7"/>
      <c r="K89" s="9">
        <f t="shared" si="5"/>
        <v>-0.0748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ROUND(+'Fiscal Services'!Q85,0)</f>
        <v>1230959</v>
      </c>
      <c r="E90" s="6">
        <f>ROUND(+'Fiscal Services'!V85,0)</f>
        <v>3267</v>
      </c>
      <c r="F90" s="8">
        <f t="shared" si="3"/>
        <v>376.79</v>
      </c>
      <c r="G90" s="6">
        <f>ROUND(+'Fiscal Services'!Q185,0)</f>
        <v>644541</v>
      </c>
      <c r="H90" s="6">
        <f>ROUND(+'Fiscal Services'!V185,0)</f>
        <v>3245</v>
      </c>
      <c r="I90" s="8">
        <f t="shared" si="4"/>
        <v>198.63</v>
      </c>
      <c r="J90" s="7"/>
      <c r="K90" s="9">
        <f t="shared" si="5"/>
        <v>-0.4728</v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ROUND(+'Fiscal Services'!Q86,0)</f>
        <v>779338</v>
      </c>
      <c r="E91" s="6">
        <f>ROUND(+'Fiscal Services'!V86,0)</f>
        <v>1530</v>
      </c>
      <c r="F91" s="8">
        <f t="shared" si="3"/>
        <v>509.37</v>
      </c>
      <c r="G91" s="6">
        <f>ROUND(+'Fiscal Services'!Q186,0)</f>
        <v>308635</v>
      </c>
      <c r="H91" s="6">
        <f>ROUND(+'Fiscal Services'!V186,0)</f>
        <v>1130</v>
      </c>
      <c r="I91" s="8">
        <f t="shared" si="4"/>
        <v>273.13</v>
      </c>
      <c r="J91" s="7"/>
      <c r="K91" s="9">
        <f t="shared" si="5"/>
        <v>-0.4638</v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ROUND(+'Fiscal Services'!Q87,0)</f>
        <v>736699</v>
      </c>
      <c r="E92" s="6">
        <f>ROUND(+'Fiscal Services'!V87,0)</f>
        <v>1252</v>
      </c>
      <c r="F92" s="8">
        <f t="shared" si="3"/>
        <v>588.42</v>
      </c>
      <c r="G92" s="6">
        <f>ROUND(+'Fiscal Services'!Q187,0)</f>
        <v>795840</v>
      </c>
      <c r="H92" s="6">
        <f>ROUND(+'Fiscal Services'!V187,0)</f>
        <v>505</v>
      </c>
      <c r="I92" s="8">
        <f t="shared" si="4"/>
        <v>1575.92</v>
      </c>
      <c r="J92" s="7"/>
      <c r="K92" s="9">
        <f t="shared" si="5"/>
        <v>1.6782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ROUND(+'Fiscal Services'!Q88,0)</f>
        <v>2661039</v>
      </c>
      <c r="E93" s="6">
        <f>ROUND(+'Fiscal Services'!V88,0)</f>
        <v>7450</v>
      </c>
      <c r="F93" s="8">
        <f t="shared" si="3"/>
        <v>357.19</v>
      </c>
      <c r="G93" s="6">
        <f>ROUND(+'Fiscal Services'!Q188,0)</f>
        <v>2738838</v>
      </c>
      <c r="H93" s="6">
        <f>ROUND(+'Fiscal Services'!V188,0)</f>
        <v>8572</v>
      </c>
      <c r="I93" s="8">
        <f t="shared" si="4"/>
        <v>319.51</v>
      </c>
      <c r="J93" s="7"/>
      <c r="K93" s="9">
        <f t="shared" si="5"/>
        <v>-0.1055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ROUND(+'Fiscal Services'!Q89,0)</f>
        <v>2021740</v>
      </c>
      <c r="E94" s="6">
        <f>ROUND(+'Fiscal Services'!V89,0)</f>
        <v>3954</v>
      </c>
      <c r="F94" s="8">
        <f t="shared" si="3"/>
        <v>511.32</v>
      </c>
      <c r="G94" s="6">
        <f>ROUND(+'Fiscal Services'!Q189,0)</f>
        <v>1954934</v>
      </c>
      <c r="H94" s="6">
        <f>ROUND(+'Fiscal Services'!V189,0)</f>
        <v>4341</v>
      </c>
      <c r="I94" s="8">
        <f t="shared" si="4"/>
        <v>450.34</v>
      </c>
      <c r="J94" s="7"/>
      <c r="K94" s="9">
        <f t="shared" si="5"/>
        <v>-0.1193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ROUND(+'Fiscal Services'!Q90,0)</f>
        <v>1113607</v>
      </c>
      <c r="E95" s="6">
        <f>ROUND(+'Fiscal Services'!V90,0)</f>
        <v>3331</v>
      </c>
      <c r="F95" s="8">
        <f t="shared" si="3"/>
        <v>334.32</v>
      </c>
      <c r="G95" s="6">
        <f>ROUND(+'Fiscal Services'!Q190,0)</f>
        <v>1050851</v>
      </c>
      <c r="H95" s="6">
        <f>ROUND(+'Fiscal Services'!V190,0)</f>
        <v>3487</v>
      </c>
      <c r="I95" s="8">
        <f t="shared" si="4"/>
        <v>301.36</v>
      </c>
      <c r="J95" s="7"/>
      <c r="K95" s="9">
        <f t="shared" si="5"/>
        <v>-0.0986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ROUND(+'Fiscal Services'!Q91,0)</f>
        <v>3708077</v>
      </c>
      <c r="E96" s="6">
        <f>ROUND(+'Fiscal Services'!V91,0)</f>
        <v>15555</v>
      </c>
      <c r="F96" s="8">
        <f t="shared" si="3"/>
        <v>238.38</v>
      </c>
      <c r="G96" s="6">
        <f>ROUND(+'Fiscal Services'!Q191,0)</f>
        <v>3552562</v>
      </c>
      <c r="H96" s="6">
        <f>ROUND(+'Fiscal Services'!V191,0)</f>
        <v>16257</v>
      </c>
      <c r="I96" s="8">
        <f t="shared" si="4"/>
        <v>218.53</v>
      </c>
      <c r="J96" s="7"/>
      <c r="K96" s="9">
        <f t="shared" si="5"/>
        <v>-0.0833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ROUND(+'Fiscal Services'!Q92,0)</f>
        <v>378580</v>
      </c>
      <c r="E97" s="6">
        <f>ROUND(+'Fiscal Services'!V92,0)</f>
        <v>776</v>
      </c>
      <c r="F97" s="8">
        <f t="shared" si="3"/>
        <v>487.86</v>
      </c>
      <c r="G97" s="6">
        <f>ROUND(+'Fiscal Services'!Q192,0)</f>
        <v>674930</v>
      </c>
      <c r="H97" s="6">
        <f>ROUND(+'Fiscal Services'!V192,0)</f>
        <v>897</v>
      </c>
      <c r="I97" s="8">
        <f t="shared" si="4"/>
        <v>752.43</v>
      </c>
      <c r="J97" s="7"/>
      <c r="K97" s="9">
        <f t="shared" si="5"/>
        <v>0.5423</v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ROUND(+'Fiscal Services'!Q93,0)</f>
        <v>9078358</v>
      </c>
      <c r="E98" s="6">
        <f>ROUND(+'Fiscal Services'!V93,0)</f>
        <v>12695</v>
      </c>
      <c r="F98" s="8">
        <f t="shared" si="3"/>
        <v>715.11</v>
      </c>
      <c r="G98" s="6">
        <f>ROUND(+'Fiscal Services'!Q193,0)</f>
        <v>10305307</v>
      </c>
      <c r="H98" s="6">
        <f>ROUND(+'Fiscal Services'!V193,0)</f>
        <v>12672</v>
      </c>
      <c r="I98" s="8">
        <f t="shared" si="4"/>
        <v>813.23</v>
      </c>
      <c r="J98" s="7"/>
      <c r="K98" s="9">
        <f t="shared" si="5"/>
        <v>0.1372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ROUND(+'Fiscal Services'!Q94,0)</f>
        <v>1653630</v>
      </c>
      <c r="E99" s="6">
        <f>ROUND(+'Fiscal Services'!V94,0)</f>
        <v>7232</v>
      </c>
      <c r="F99" s="8">
        <f t="shared" si="3"/>
        <v>228.65</v>
      </c>
      <c r="G99" s="6">
        <f>ROUND(+'Fiscal Services'!Q194,0)</f>
        <v>1976263</v>
      </c>
      <c r="H99" s="6">
        <f>ROUND(+'Fiscal Services'!V194,0)</f>
        <v>9260</v>
      </c>
      <c r="I99" s="8">
        <f t="shared" si="4"/>
        <v>213.42</v>
      </c>
      <c r="J99" s="7"/>
      <c r="K99" s="9">
        <f t="shared" si="5"/>
        <v>-0.0666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ROUND(+'Fiscal Services'!Q95,0)</f>
        <v>1966509</v>
      </c>
      <c r="E100" s="6">
        <f>ROUND(+'Fiscal Services'!V95,0)</f>
        <v>4763</v>
      </c>
      <c r="F100" s="8">
        <f t="shared" si="3"/>
        <v>412.87</v>
      </c>
      <c r="G100" s="6">
        <f>ROUND(+'Fiscal Services'!Q195,0)</f>
        <v>2003367</v>
      </c>
      <c r="H100" s="6">
        <f>ROUND(+'Fiscal Services'!V195,0)</f>
        <v>5095</v>
      </c>
      <c r="I100" s="8">
        <f t="shared" si="4"/>
        <v>393.2</v>
      </c>
      <c r="J100" s="7"/>
      <c r="K100" s="9">
        <f t="shared" si="5"/>
        <v>-0.0476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ROUND(+'Fiscal Services'!Q96,0)</f>
        <v>4077194</v>
      </c>
      <c r="E101" s="6">
        <f>ROUND(+'Fiscal Services'!V96,0)</f>
        <v>16033</v>
      </c>
      <c r="F101" s="8">
        <f t="shared" si="3"/>
        <v>254.3</v>
      </c>
      <c r="G101" s="6">
        <f>ROUND(+'Fiscal Services'!Q196,0)</f>
        <v>4500592</v>
      </c>
      <c r="H101" s="6">
        <f>ROUND(+'Fiscal Services'!V196,0)</f>
        <v>15909</v>
      </c>
      <c r="I101" s="8">
        <f t="shared" si="4"/>
        <v>282.9</v>
      </c>
      <c r="J101" s="7"/>
      <c r="K101" s="9">
        <f t="shared" si="5"/>
        <v>0.1125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ROUND(+'Fiscal Services'!Q97,0)</f>
        <v>1584561</v>
      </c>
      <c r="E102" s="6">
        <f>ROUND(+'Fiscal Services'!V97,0)</f>
        <v>13830</v>
      </c>
      <c r="F102" s="8">
        <f t="shared" si="3"/>
        <v>114.57</v>
      </c>
      <c r="G102" s="6">
        <f>ROUND(+'Fiscal Services'!Q197,0)</f>
        <v>1729928</v>
      </c>
      <c r="H102" s="6">
        <f>ROUND(+'Fiscal Services'!V197,0)</f>
        <v>15387</v>
      </c>
      <c r="I102" s="8">
        <f t="shared" si="4"/>
        <v>112.43</v>
      </c>
      <c r="J102" s="7"/>
      <c r="K102" s="9">
        <f t="shared" si="5"/>
        <v>-0.0187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ROUND(+'Fiscal Services'!Q98,0)</f>
        <v>0</v>
      </c>
      <c r="E103" s="6">
        <f>ROUND(+'Fiscal Services'!V98,0)</f>
        <v>0</v>
      </c>
      <c r="F103" s="8">
        <f t="shared" si="3"/>
      </c>
      <c r="G103" s="6">
        <f>ROUND(+'Fiscal Services'!Q198,0)</f>
        <v>1424307</v>
      </c>
      <c r="H103" s="6">
        <f>ROUND(+'Fiscal Services'!V198,0)</f>
        <v>1638</v>
      </c>
      <c r="I103" s="8">
        <f t="shared" si="4"/>
        <v>869.54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ROUND(+'Fiscal Services'!Q99,0)</f>
        <v>702535</v>
      </c>
      <c r="E104" s="6">
        <f>ROUND(+'Fiscal Services'!V99,0)</f>
        <v>2105</v>
      </c>
      <c r="F104" s="8">
        <f t="shared" si="3"/>
        <v>333.75</v>
      </c>
      <c r="G104" s="6">
        <f>ROUND(+'Fiscal Services'!Q199,0)</f>
        <v>721519</v>
      </c>
      <c r="H104" s="6">
        <f>ROUND(+'Fiscal Services'!V199,0)</f>
        <v>2056</v>
      </c>
      <c r="I104" s="8">
        <f t="shared" si="4"/>
        <v>350.93</v>
      </c>
      <c r="J104" s="7"/>
      <c r="K104" s="9">
        <f t="shared" si="5"/>
        <v>0.0515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ROUND(+'Fiscal Services'!Q100,0)</f>
        <v>793452</v>
      </c>
      <c r="E105" s="6">
        <f>ROUND(+'Fiscal Services'!V100,0)</f>
        <v>981</v>
      </c>
      <c r="F105" s="8">
        <f t="shared" si="3"/>
        <v>808.82</v>
      </c>
      <c r="G105" s="6">
        <f>ROUND(+'Fiscal Services'!Q200,0)</f>
        <v>301293</v>
      </c>
      <c r="H105" s="6">
        <f>ROUND(+'Fiscal Services'!V200,0)</f>
        <v>926</v>
      </c>
      <c r="I105" s="8">
        <f t="shared" si="4"/>
        <v>325.37</v>
      </c>
      <c r="J105" s="7"/>
      <c r="K105" s="9">
        <f t="shared" si="5"/>
        <v>-0.5977</v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ROUND(+'Fiscal Services'!Q101,0)</f>
        <v>268784</v>
      </c>
      <c r="E106" s="6">
        <f>ROUND(+'Fiscal Services'!V101,0)</f>
        <v>567</v>
      </c>
      <c r="F106" s="8">
        <f t="shared" si="3"/>
        <v>474.05</v>
      </c>
      <c r="G106" s="6">
        <f>ROUND(+'Fiscal Services'!Q201,0)</f>
        <v>271686</v>
      </c>
      <c r="H106" s="6">
        <f>ROUND(+'Fiscal Services'!V201,0)</f>
        <v>547</v>
      </c>
      <c r="I106" s="8">
        <f t="shared" si="4"/>
        <v>496.68</v>
      </c>
      <c r="J106" s="7"/>
      <c r="K106" s="9">
        <f t="shared" si="5"/>
        <v>0.0477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8.875" style="0" bestFit="1" customWidth="1"/>
    <col min="7" max="7" width="10.12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1" ht="1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2" t="s">
        <v>32</v>
      </c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>
        <v>482</v>
      </c>
    </row>
    <row r="3" spans="1:10" ht="12">
      <c r="A3" s="4"/>
      <c r="B3" s="4"/>
      <c r="C3" s="4"/>
      <c r="D3" s="4"/>
      <c r="E3" s="4"/>
      <c r="F3" s="3"/>
      <c r="G3" s="4"/>
      <c r="H3" s="4"/>
      <c r="I3" s="4"/>
      <c r="J3" s="4"/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ROUND(+'Fiscal Services'!H5,0)</f>
        <v>2494589</v>
      </c>
      <c r="E10" s="7">
        <f>ROUND(+'Fiscal Services'!E5,2)</f>
        <v>152</v>
      </c>
      <c r="F10" s="8">
        <f>IF(D10=0,"",IF(E10=0,"",ROUND(D10/E10,2)))</f>
        <v>16411.77</v>
      </c>
      <c r="G10" s="6">
        <f>ROUND(+'Fiscal Services'!H105,0)</f>
        <v>3517141</v>
      </c>
      <c r="H10" s="7">
        <f>ROUND(+'Fiscal Services'!E105,2)</f>
        <v>76</v>
      </c>
      <c r="I10" s="8">
        <f>IF(G10=0,"",IF(H10=0,"",ROUND(G10/H10,2)))</f>
        <v>46278.17</v>
      </c>
      <c r="J10" s="7"/>
      <c r="K10" s="9">
        <f>IF(D10=0,"",IF(E10=0,"",IF(G10=0,"",IF(H10=0,"",ROUND(I10/F10-1,4)))))</f>
        <v>1.8198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ROUND(+'Fiscal Services'!H6,0)</f>
        <v>859353</v>
      </c>
      <c r="E11" s="7">
        <f>ROUND(+'Fiscal Services'!E6,2)</f>
        <v>29</v>
      </c>
      <c r="F11" s="8">
        <f aca="true" t="shared" si="0" ref="F11:F74">IF(D11=0,"",IF(E11=0,"",ROUND(D11/E11,2)))</f>
        <v>29632.86</v>
      </c>
      <c r="G11" s="6">
        <f>ROUND(+'Fiscal Services'!H106,0)</f>
        <v>1182413</v>
      </c>
      <c r="H11" s="7">
        <f>ROUND(+'Fiscal Services'!E106,2)</f>
        <v>26</v>
      </c>
      <c r="I11" s="8">
        <f aca="true" t="shared" si="1" ref="I11:I74">IF(G11=0,"",IF(H11=0,"",ROUND(G11/H11,2)))</f>
        <v>45477.42</v>
      </c>
      <c r="J11" s="7"/>
      <c r="K11" s="9">
        <f aca="true" t="shared" si="2" ref="K11:K74">IF(D11=0,"",IF(E11=0,"",IF(G11=0,"",IF(H11=0,"",ROUND(I11/F11-1,4)))))</f>
        <v>0.5347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ROUND(+'Fiscal Services'!H7,0)</f>
        <v>171752</v>
      </c>
      <c r="E12" s="7">
        <f>ROUND(+'Fiscal Services'!E7,2)</f>
        <v>18.01</v>
      </c>
      <c r="F12" s="8">
        <f t="shared" si="0"/>
        <v>9536.48</v>
      </c>
      <c r="G12" s="6">
        <f>ROUND(+'Fiscal Services'!H107,0)</f>
        <v>174979</v>
      </c>
      <c r="H12" s="7">
        <f>ROUND(+'Fiscal Services'!E107,2)</f>
        <v>15.91</v>
      </c>
      <c r="I12" s="8">
        <f t="shared" si="1"/>
        <v>10998.05</v>
      </c>
      <c r="J12" s="7"/>
      <c r="K12" s="9">
        <f t="shared" si="2"/>
        <v>0.1533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3121067</v>
      </c>
      <c r="E13" s="7">
        <f>ROUND(+'Fiscal Services'!E8,2)</f>
        <v>354.11</v>
      </c>
      <c r="F13" s="8">
        <f t="shared" si="0"/>
        <v>8813.83</v>
      </c>
      <c r="G13" s="6">
        <f>ROUND(+'Fiscal Services'!H108,0)</f>
        <v>3866532</v>
      </c>
      <c r="H13" s="7">
        <f>ROUND(+'Fiscal Services'!E108,2)</f>
        <v>365.84</v>
      </c>
      <c r="I13" s="8">
        <f t="shared" si="1"/>
        <v>10568.92</v>
      </c>
      <c r="J13" s="7"/>
      <c r="K13" s="9">
        <f t="shared" si="2"/>
        <v>0.1991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2051221</v>
      </c>
      <c r="E14" s="7">
        <f>ROUND(+'Fiscal Services'!E9,2)</f>
        <v>153.88</v>
      </c>
      <c r="F14" s="8">
        <f t="shared" si="0"/>
        <v>13330</v>
      </c>
      <c r="G14" s="6">
        <f>ROUND(+'Fiscal Services'!H109,0)</f>
        <v>2332714</v>
      </c>
      <c r="H14" s="7">
        <f>ROUND(+'Fiscal Services'!E109,2)</f>
        <v>167.11</v>
      </c>
      <c r="I14" s="8">
        <f t="shared" si="1"/>
        <v>13959.15</v>
      </c>
      <c r="J14" s="7"/>
      <c r="K14" s="9">
        <f t="shared" si="2"/>
        <v>0.0472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ROUND(+'Fiscal Services'!H10,0)</f>
        <v>0</v>
      </c>
      <c r="E15" s="7">
        <f>ROUND(+'Fiscal Services'!E10,2)</f>
        <v>0</v>
      </c>
      <c r="F15" s="8">
        <f t="shared" si="0"/>
      </c>
      <c r="G15" s="6">
        <f>ROUND(+'Fiscal Services'!H110,0)</f>
        <v>0</v>
      </c>
      <c r="H15" s="7">
        <f>ROUND(+'Fiscal Services'!E110,2)</f>
        <v>0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ROUND(+'Fiscal Services'!H11,0)</f>
        <v>295968</v>
      </c>
      <c r="E16" s="7">
        <f>ROUND(+'Fiscal Services'!E11,2)</f>
        <v>25.32</v>
      </c>
      <c r="F16" s="8">
        <f t="shared" si="0"/>
        <v>11689.1</v>
      </c>
      <c r="G16" s="6">
        <f>ROUND(+'Fiscal Services'!H111,0)</f>
        <v>257635</v>
      </c>
      <c r="H16" s="7">
        <f>ROUND(+'Fiscal Services'!E111,2)</f>
        <v>21.5</v>
      </c>
      <c r="I16" s="8">
        <f t="shared" si="1"/>
        <v>11983.02</v>
      </c>
      <c r="J16" s="7"/>
      <c r="K16" s="9">
        <f t="shared" si="2"/>
        <v>0.0251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144850</v>
      </c>
      <c r="E17" s="7">
        <f>ROUND(+'Fiscal Services'!E12,2)</f>
        <v>17.67</v>
      </c>
      <c r="F17" s="8">
        <f t="shared" si="0"/>
        <v>8197.51</v>
      </c>
      <c r="G17" s="6">
        <f>ROUND(+'Fiscal Services'!H112,0)</f>
        <v>166298</v>
      </c>
      <c r="H17" s="7">
        <f>ROUND(+'Fiscal Services'!E112,2)</f>
        <v>17.69</v>
      </c>
      <c r="I17" s="8">
        <f t="shared" si="1"/>
        <v>9400.68</v>
      </c>
      <c r="J17" s="7"/>
      <c r="K17" s="9">
        <f t="shared" si="2"/>
        <v>0.1468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ROUND(+'Fiscal Services'!H13,0)</f>
        <v>95807</v>
      </c>
      <c r="E18" s="7">
        <f>ROUND(+'Fiscal Services'!E13,2)</f>
        <v>13.64</v>
      </c>
      <c r="F18" s="8">
        <f t="shared" si="0"/>
        <v>7023.97</v>
      </c>
      <c r="G18" s="6">
        <f>ROUND(+'Fiscal Services'!H113,0)</f>
        <v>108427</v>
      </c>
      <c r="H18" s="7">
        <f>ROUND(+'Fiscal Services'!E113,2)</f>
        <v>14.58</v>
      </c>
      <c r="I18" s="8">
        <f t="shared" si="1"/>
        <v>7436.69</v>
      </c>
      <c r="J18" s="7"/>
      <c r="K18" s="9">
        <f t="shared" si="2"/>
        <v>0.0588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ROUND(+'Fiscal Services'!H14,0)</f>
        <v>1620180</v>
      </c>
      <c r="E19" s="7">
        <f>ROUND(+'Fiscal Services'!E14,2)</f>
        <v>134.32</v>
      </c>
      <c r="F19" s="8">
        <f t="shared" si="0"/>
        <v>12062.09</v>
      </c>
      <c r="G19" s="6">
        <f>ROUND(+'Fiscal Services'!H114,0)</f>
        <v>493972</v>
      </c>
      <c r="H19" s="7">
        <f>ROUND(+'Fiscal Services'!E114,2)</f>
        <v>35.42</v>
      </c>
      <c r="I19" s="8">
        <f t="shared" si="1"/>
        <v>13946.13</v>
      </c>
      <c r="J19" s="7"/>
      <c r="K19" s="9">
        <f t="shared" si="2"/>
        <v>0.1562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5353265</v>
      </c>
      <c r="E20" s="7">
        <f>ROUND(+'Fiscal Services'!E15,2)</f>
        <v>374.91</v>
      </c>
      <c r="F20" s="8">
        <f t="shared" si="0"/>
        <v>14278.8</v>
      </c>
      <c r="G20" s="6">
        <f>ROUND(+'Fiscal Services'!H115,0)</f>
        <v>5295754</v>
      </c>
      <c r="H20" s="7">
        <f>ROUND(+'Fiscal Services'!E115,2)</f>
        <v>379.58</v>
      </c>
      <c r="I20" s="8">
        <f t="shared" si="1"/>
        <v>13951.61</v>
      </c>
      <c r="J20" s="7"/>
      <c r="K20" s="9">
        <f t="shared" si="2"/>
        <v>-0.0229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ROUND(+'Fiscal Services'!H16,0)</f>
        <v>1554921</v>
      </c>
      <c r="E21" s="7">
        <f>ROUND(+'Fiscal Services'!E16,2)</f>
        <v>115</v>
      </c>
      <c r="F21" s="8">
        <f t="shared" si="0"/>
        <v>13521.05</v>
      </c>
      <c r="G21" s="6">
        <f>ROUND(+'Fiscal Services'!H116,0)</f>
        <v>1658176</v>
      </c>
      <c r="H21" s="7">
        <f>ROUND(+'Fiscal Services'!E116,2)</f>
        <v>112</v>
      </c>
      <c r="I21" s="8">
        <f t="shared" si="1"/>
        <v>14805.14</v>
      </c>
      <c r="J21" s="7"/>
      <c r="K21" s="9">
        <f t="shared" si="2"/>
        <v>0.095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ROUND(+'Fiscal Services'!H17,0)</f>
        <v>182020</v>
      </c>
      <c r="E22" s="7">
        <f>ROUND(+'Fiscal Services'!E17,2)</f>
        <v>18.29</v>
      </c>
      <c r="F22" s="8">
        <f t="shared" si="0"/>
        <v>9951.89</v>
      </c>
      <c r="G22" s="6">
        <f>ROUND(+'Fiscal Services'!H117,0)</f>
        <v>193230</v>
      </c>
      <c r="H22" s="7">
        <f>ROUND(+'Fiscal Services'!E117,2)</f>
        <v>21.59</v>
      </c>
      <c r="I22" s="8">
        <f t="shared" si="1"/>
        <v>8949.98</v>
      </c>
      <c r="J22" s="7"/>
      <c r="K22" s="9">
        <f t="shared" si="2"/>
        <v>-0.1007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ROUND(+'Fiscal Services'!H18,0)</f>
        <v>139741</v>
      </c>
      <c r="E23" s="7">
        <f>ROUND(+'Fiscal Services'!E18,2)</f>
        <v>22.13</v>
      </c>
      <c r="F23" s="8">
        <f t="shared" si="0"/>
        <v>6314.55</v>
      </c>
      <c r="G23" s="6">
        <f>ROUND(+'Fiscal Services'!H118,0)</f>
        <v>697504</v>
      </c>
      <c r="H23" s="7">
        <f>ROUND(+'Fiscal Services'!E118,2)</f>
        <v>74.06</v>
      </c>
      <c r="I23" s="8">
        <f t="shared" si="1"/>
        <v>9418.09</v>
      </c>
      <c r="J23" s="7"/>
      <c r="K23" s="9">
        <f t="shared" si="2"/>
        <v>0.4915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861170</v>
      </c>
      <c r="E24" s="7">
        <f>ROUND(+'Fiscal Services'!E19,2)</f>
        <v>70.7</v>
      </c>
      <c r="F24" s="8">
        <f t="shared" si="0"/>
        <v>12180.62</v>
      </c>
      <c r="G24" s="6">
        <f>ROUND(+'Fiscal Services'!H119,0)</f>
        <v>824612</v>
      </c>
      <c r="H24" s="7">
        <f>ROUND(+'Fiscal Services'!E119,2)</f>
        <v>74.3</v>
      </c>
      <c r="I24" s="8">
        <f t="shared" si="1"/>
        <v>11098.41</v>
      </c>
      <c r="J24" s="7"/>
      <c r="K24" s="9">
        <f t="shared" si="2"/>
        <v>-0.0888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ROUND(+'Fiscal Services'!H20,0)</f>
        <v>453875</v>
      </c>
      <c r="E25" s="7">
        <f>ROUND(+'Fiscal Services'!E20,2)</f>
        <v>49.9</v>
      </c>
      <c r="F25" s="8">
        <f t="shared" si="0"/>
        <v>9095.69</v>
      </c>
      <c r="G25" s="6">
        <f>ROUND(+'Fiscal Services'!H120,0)</f>
        <v>345657</v>
      </c>
      <c r="H25" s="7">
        <f>ROUND(+'Fiscal Services'!E120,2)</f>
        <v>56.2</v>
      </c>
      <c r="I25" s="8">
        <f t="shared" si="1"/>
        <v>6150.48</v>
      </c>
      <c r="J25" s="7"/>
      <c r="K25" s="9">
        <f t="shared" si="2"/>
        <v>-0.3238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ROUND(+'Fiscal Services'!H21,0)</f>
        <v>263480</v>
      </c>
      <c r="E26" s="7">
        <f>ROUND(+'Fiscal Services'!E21,2)</f>
        <v>27.64</v>
      </c>
      <c r="F26" s="8">
        <f t="shared" si="0"/>
        <v>9532.56</v>
      </c>
      <c r="G26" s="6">
        <f>ROUND(+'Fiscal Services'!H121,0)</f>
        <v>358648</v>
      </c>
      <c r="H26" s="7">
        <f>ROUND(+'Fiscal Services'!E121,2)</f>
        <v>26.09</v>
      </c>
      <c r="I26" s="8">
        <f t="shared" si="1"/>
        <v>13746.57</v>
      </c>
      <c r="J26" s="7"/>
      <c r="K26" s="9">
        <f t="shared" si="2"/>
        <v>0.4421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ROUND(+'Fiscal Services'!H22,0)</f>
        <v>89157</v>
      </c>
      <c r="E27" s="7">
        <f>ROUND(+'Fiscal Services'!E22,2)</f>
        <v>10.42</v>
      </c>
      <c r="F27" s="8">
        <f t="shared" si="0"/>
        <v>8556.33</v>
      </c>
      <c r="G27" s="6">
        <f>ROUND(+'Fiscal Services'!H122,0)</f>
        <v>86124</v>
      </c>
      <c r="H27" s="7">
        <f>ROUND(+'Fiscal Services'!E122,2)</f>
        <v>10.15</v>
      </c>
      <c r="I27" s="8">
        <f t="shared" si="1"/>
        <v>8485.12</v>
      </c>
      <c r="J27" s="7"/>
      <c r="K27" s="9">
        <f t="shared" si="2"/>
        <v>-0.0083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ROUND(+'Fiscal Services'!H23,0)</f>
        <v>164730</v>
      </c>
      <c r="E28" s="7">
        <f>ROUND(+'Fiscal Services'!E23,2)</f>
        <v>19.73</v>
      </c>
      <c r="F28" s="8">
        <f t="shared" si="0"/>
        <v>8349.21</v>
      </c>
      <c r="G28" s="6">
        <f>ROUND(+'Fiscal Services'!H123,0)</f>
        <v>224841</v>
      </c>
      <c r="H28" s="7">
        <f>ROUND(+'Fiscal Services'!E123,2)</f>
        <v>27.01</v>
      </c>
      <c r="I28" s="8">
        <f t="shared" si="1"/>
        <v>8324.36</v>
      </c>
      <c r="J28" s="7"/>
      <c r="K28" s="9">
        <f t="shared" si="2"/>
        <v>-0.003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ROUND(+'Fiscal Services'!H24,0)</f>
        <v>615495</v>
      </c>
      <c r="E29" s="7">
        <f>ROUND(+'Fiscal Services'!E24,2)</f>
        <v>57.44</v>
      </c>
      <c r="F29" s="8">
        <f t="shared" si="0"/>
        <v>10715.44</v>
      </c>
      <c r="G29" s="6">
        <f>ROUND(+'Fiscal Services'!H124,0)</f>
        <v>94532</v>
      </c>
      <c r="H29" s="7">
        <f>ROUND(+'Fiscal Services'!E124,2)</f>
        <v>39.06</v>
      </c>
      <c r="I29" s="8">
        <f t="shared" si="1"/>
        <v>2420.17</v>
      </c>
      <c r="J29" s="7"/>
      <c r="K29" s="9">
        <f t="shared" si="2"/>
        <v>-0.7741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ROUND(+'Fiscal Services'!H25,0)</f>
        <v>152159</v>
      </c>
      <c r="E30" s="7">
        <f>ROUND(+'Fiscal Services'!E25,2)</f>
        <v>15.96</v>
      </c>
      <c r="F30" s="8">
        <f t="shared" si="0"/>
        <v>9533.77</v>
      </c>
      <c r="G30" s="6">
        <f>ROUND(+'Fiscal Services'!H125,0)</f>
        <v>160918</v>
      </c>
      <c r="H30" s="7">
        <f>ROUND(+'Fiscal Services'!E125,2)</f>
        <v>15.03</v>
      </c>
      <c r="I30" s="8">
        <f t="shared" si="1"/>
        <v>10706.45</v>
      </c>
      <c r="J30" s="7"/>
      <c r="K30" s="9">
        <f t="shared" si="2"/>
        <v>0.123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ROUND(+'Fiscal Services'!H26,0)</f>
        <v>186191</v>
      </c>
      <c r="E31" s="7">
        <f>ROUND(+'Fiscal Services'!E26,2)</f>
        <v>14.9</v>
      </c>
      <c r="F31" s="8">
        <f t="shared" si="0"/>
        <v>12496.04</v>
      </c>
      <c r="G31" s="6">
        <f>ROUND(+'Fiscal Services'!H126,0)</f>
        <v>209201</v>
      </c>
      <c r="H31" s="7">
        <f>ROUND(+'Fiscal Services'!E126,2)</f>
        <v>15.21</v>
      </c>
      <c r="I31" s="8">
        <f t="shared" si="1"/>
        <v>13754.17</v>
      </c>
      <c r="J31" s="7"/>
      <c r="K31" s="9">
        <f t="shared" si="2"/>
        <v>0.1007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ROUND(+'Fiscal Services'!H27,0)</f>
        <v>970356</v>
      </c>
      <c r="E32" s="7">
        <f>ROUND(+'Fiscal Services'!E27,2)</f>
        <v>97.7</v>
      </c>
      <c r="F32" s="8">
        <f t="shared" si="0"/>
        <v>9932</v>
      </c>
      <c r="G32" s="6">
        <f>ROUND(+'Fiscal Services'!H127,0)</f>
        <v>1024964</v>
      </c>
      <c r="H32" s="7">
        <f>ROUND(+'Fiscal Services'!E127,2)</f>
        <v>99.87</v>
      </c>
      <c r="I32" s="8">
        <f t="shared" si="1"/>
        <v>10262.98</v>
      </c>
      <c r="J32" s="7"/>
      <c r="K32" s="9">
        <f t="shared" si="2"/>
        <v>0.0333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ROUND(+'Fiscal Services'!H28,0)</f>
        <v>777147</v>
      </c>
      <c r="E33" s="7">
        <f>ROUND(+'Fiscal Services'!E28,2)</f>
        <v>48.89</v>
      </c>
      <c r="F33" s="8">
        <f t="shared" si="0"/>
        <v>15895.83</v>
      </c>
      <c r="G33" s="6">
        <f>ROUND(+'Fiscal Services'!H128,0)</f>
        <v>739385</v>
      </c>
      <c r="H33" s="7">
        <f>ROUND(+'Fiscal Services'!E128,2)</f>
        <v>50.23</v>
      </c>
      <c r="I33" s="8">
        <f t="shared" si="1"/>
        <v>14719.99</v>
      </c>
      <c r="J33" s="7"/>
      <c r="K33" s="9">
        <f t="shared" si="2"/>
        <v>-0.074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ROUND(+'Fiscal Services'!H29,0)</f>
        <v>319611</v>
      </c>
      <c r="E34" s="7">
        <f>ROUND(+'Fiscal Services'!E29,2)</f>
        <v>37.56</v>
      </c>
      <c r="F34" s="8">
        <f t="shared" si="0"/>
        <v>8509.35</v>
      </c>
      <c r="G34" s="6">
        <f>ROUND(+'Fiscal Services'!H129,0)</f>
        <v>357608</v>
      </c>
      <c r="H34" s="7">
        <f>ROUND(+'Fiscal Services'!E129,2)</f>
        <v>37.89</v>
      </c>
      <c r="I34" s="8">
        <f t="shared" si="1"/>
        <v>9438.06</v>
      </c>
      <c r="J34" s="7"/>
      <c r="K34" s="9">
        <f t="shared" si="2"/>
        <v>0.1091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ROUND(+'Fiscal Services'!H30,0)</f>
        <v>294878</v>
      </c>
      <c r="E35" s="7">
        <f>ROUND(+'Fiscal Services'!E30,2)</f>
        <v>19.52</v>
      </c>
      <c r="F35" s="8">
        <f t="shared" si="0"/>
        <v>15106.45</v>
      </c>
      <c r="G35" s="6">
        <f>ROUND(+'Fiscal Services'!H130,0)</f>
        <v>262404</v>
      </c>
      <c r="H35" s="7">
        <f>ROUND(+'Fiscal Services'!E130,2)</f>
        <v>17.1</v>
      </c>
      <c r="I35" s="8">
        <f t="shared" si="1"/>
        <v>15345.26</v>
      </c>
      <c r="J35" s="7"/>
      <c r="K35" s="9">
        <f t="shared" si="2"/>
        <v>0.0158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ROUND(+'Fiscal Services'!H31,0)</f>
        <v>36088</v>
      </c>
      <c r="E36" s="7">
        <f>ROUND(+'Fiscal Services'!E31,2)</f>
        <v>3.81</v>
      </c>
      <c r="F36" s="8">
        <f t="shared" si="0"/>
        <v>9471.92</v>
      </c>
      <c r="G36" s="6">
        <f>ROUND(+'Fiscal Services'!H131,0)</f>
        <v>42316</v>
      </c>
      <c r="H36" s="7">
        <f>ROUND(+'Fiscal Services'!E131,2)</f>
        <v>3.59</v>
      </c>
      <c r="I36" s="8">
        <f t="shared" si="1"/>
        <v>11787.19</v>
      </c>
      <c r="J36" s="7"/>
      <c r="K36" s="9">
        <f t="shared" si="2"/>
        <v>0.2444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ROUND(+'Fiscal Services'!H32,0)</f>
        <v>1221062</v>
      </c>
      <c r="E37" s="7">
        <f>ROUND(+'Fiscal Services'!E32,2)</f>
        <v>85.2</v>
      </c>
      <c r="F37" s="8">
        <f t="shared" si="0"/>
        <v>14331.71</v>
      </c>
      <c r="G37" s="6">
        <f>ROUND(+'Fiscal Services'!H132,0)</f>
        <v>709913</v>
      </c>
      <c r="H37" s="7">
        <f>ROUND(+'Fiscal Services'!E132,2)</f>
        <v>58.32</v>
      </c>
      <c r="I37" s="8">
        <f t="shared" si="1"/>
        <v>12172.72</v>
      </c>
      <c r="J37" s="7"/>
      <c r="K37" s="9">
        <f t="shared" si="2"/>
        <v>-0.1506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ROUND(+'Fiscal Services'!H33,0)</f>
        <v>47210</v>
      </c>
      <c r="E38" s="7">
        <f>ROUND(+'Fiscal Services'!E33,2)</f>
        <v>6.46</v>
      </c>
      <c r="F38" s="8">
        <f t="shared" si="0"/>
        <v>7308.05</v>
      </c>
      <c r="G38" s="6">
        <f>ROUND(+'Fiscal Services'!H133,0)</f>
        <v>50854</v>
      </c>
      <c r="H38" s="7">
        <f>ROUND(+'Fiscal Services'!E133,2)</f>
        <v>0</v>
      </c>
      <c r="I38" s="8">
        <f t="shared" si="1"/>
      </c>
      <c r="J38" s="7"/>
      <c r="K38" s="9">
        <f t="shared" si="2"/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Services'!H34,0)</f>
        <v>1328623</v>
      </c>
      <c r="E39" s="7">
        <f>ROUND(+'Fiscal Services'!E34,2)</f>
        <v>84.23</v>
      </c>
      <c r="F39" s="8">
        <f t="shared" si="0"/>
        <v>15773.75</v>
      </c>
      <c r="G39" s="6">
        <f>ROUND(+'Fiscal Services'!H134,0)</f>
        <v>1190779</v>
      </c>
      <c r="H39" s="7">
        <f>ROUND(+'Fiscal Services'!E134,2)</f>
        <v>84.13</v>
      </c>
      <c r="I39" s="8">
        <f t="shared" si="1"/>
        <v>14154.04</v>
      </c>
      <c r="J39" s="7"/>
      <c r="K39" s="9">
        <f t="shared" si="2"/>
        <v>-0.1027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ROUND(+'Fiscal Services'!H35,0)</f>
        <v>279146</v>
      </c>
      <c r="E40" s="7">
        <f>ROUND(+'Fiscal Services'!E35,2)</f>
        <v>27.5</v>
      </c>
      <c r="F40" s="8">
        <f t="shared" si="0"/>
        <v>10150.76</v>
      </c>
      <c r="G40" s="6">
        <f>ROUND(+'Fiscal Services'!H135,0)</f>
        <v>346700</v>
      </c>
      <c r="H40" s="7">
        <f>ROUND(+'Fiscal Services'!E135,2)</f>
        <v>29.02</v>
      </c>
      <c r="I40" s="8">
        <f t="shared" si="1"/>
        <v>11946.93</v>
      </c>
      <c r="J40" s="7"/>
      <c r="K40" s="9">
        <f t="shared" si="2"/>
        <v>0.1769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ROUND(+'Fiscal Services'!H36,0)</f>
        <v>95627</v>
      </c>
      <c r="E41" s="7">
        <f>ROUND(+'Fiscal Services'!E36,2)</f>
        <v>9.97</v>
      </c>
      <c r="F41" s="8">
        <f t="shared" si="0"/>
        <v>9591.47</v>
      </c>
      <c r="G41" s="6">
        <f>ROUND(+'Fiscal Services'!H136,0)</f>
        <v>99316</v>
      </c>
      <c r="H41" s="7">
        <f>ROUND(+'Fiscal Services'!E136,2)</f>
        <v>10.37</v>
      </c>
      <c r="I41" s="8">
        <f t="shared" si="1"/>
        <v>9577.24</v>
      </c>
      <c r="J41" s="7"/>
      <c r="K41" s="9">
        <f t="shared" si="2"/>
        <v>-0.0015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Services'!H37,0)</f>
        <v>339549</v>
      </c>
      <c r="E42" s="7">
        <f>ROUND(+'Fiscal Services'!E37,2)</f>
        <v>40.81</v>
      </c>
      <c r="F42" s="8">
        <f t="shared" si="0"/>
        <v>8320.24</v>
      </c>
      <c r="G42" s="6">
        <f>ROUND(+'Fiscal Services'!H137,0)</f>
        <v>350535</v>
      </c>
      <c r="H42" s="7">
        <f>ROUND(+'Fiscal Services'!E137,2)</f>
        <v>37.96</v>
      </c>
      <c r="I42" s="8">
        <f t="shared" si="1"/>
        <v>9234.33</v>
      </c>
      <c r="J42" s="7"/>
      <c r="K42" s="9">
        <f t="shared" si="2"/>
        <v>0.1099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ROUND(+'Fiscal Services'!H38,0)</f>
        <v>541437</v>
      </c>
      <c r="E43" s="7">
        <f>ROUND(+'Fiscal Services'!E38,2)</f>
        <v>34.15</v>
      </c>
      <c r="F43" s="8">
        <f t="shared" si="0"/>
        <v>15854.67</v>
      </c>
      <c r="G43" s="6">
        <f>ROUND(+'Fiscal Services'!H138,0)</f>
        <v>562255</v>
      </c>
      <c r="H43" s="7">
        <f>ROUND(+'Fiscal Services'!E138,2)</f>
        <v>35.56</v>
      </c>
      <c r="I43" s="8">
        <f t="shared" si="1"/>
        <v>15811.45</v>
      </c>
      <c r="J43" s="7"/>
      <c r="K43" s="9">
        <f t="shared" si="2"/>
        <v>-0.0027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ROUND(+'Fiscal Services'!H39,0)</f>
        <v>256467</v>
      </c>
      <c r="E44" s="7">
        <f>ROUND(+'Fiscal Services'!E39,2)</f>
        <v>29.68</v>
      </c>
      <c r="F44" s="8">
        <f t="shared" si="0"/>
        <v>8641.07</v>
      </c>
      <c r="G44" s="6">
        <f>ROUND(+'Fiscal Services'!H139,0)</f>
        <v>239426</v>
      </c>
      <c r="H44" s="7">
        <f>ROUND(+'Fiscal Services'!E139,2)</f>
        <v>28.61</v>
      </c>
      <c r="I44" s="8">
        <f t="shared" si="1"/>
        <v>8368.61</v>
      </c>
      <c r="J44" s="7"/>
      <c r="K44" s="9">
        <f t="shared" si="2"/>
        <v>-0.0315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ROUND(+'Fiscal Services'!H40,0)</f>
        <v>111628</v>
      </c>
      <c r="E45" s="7">
        <f>ROUND(+'Fiscal Services'!E40,2)</f>
        <v>14.76</v>
      </c>
      <c r="F45" s="8">
        <f t="shared" si="0"/>
        <v>7562.87</v>
      </c>
      <c r="G45" s="6">
        <f>ROUND(+'Fiscal Services'!H140,0)</f>
        <v>126027</v>
      </c>
      <c r="H45" s="7">
        <f>ROUND(+'Fiscal Services'!E140,2)</f>
        <v>12.94</v>
      </c>
      <c r="I45" s="8">
        <f t="shared" si="1"/>
        <v>9739.34</v>
      </c>
      <c r="J45" s="7"/>
      <c r="K45" s="9">
        <f t="shared" si="2"/>
        <v>0.2878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ROUND(+'Fiscal Services'!H41,0)</f>
        <v>0</v>
      </c>
      <c r="E46" s="7">
        <f>ROUND(+'Fiscal Services'!E41,2)</f>
        <v>25.6</v>
      </c>
      <c r="F46" s="8">
        <f t="shared" si="0"/>
      </c>
      <c r="G46" s="6">
        <f>ROUND(+'Fiscal Services'!H141,0)</f>
        <v>0</v>
      </c>
      <c r="H46" s="7">
        <f>ROUND(+'Fiscal Services'!E141,2)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ROUND(+'Fiscal Services'!H42,0)</f>
        <v>30242</v>
      </c>
      <c r="E47" s="7">
        <f>ROUND(+'Fiscal Services'!E42,2)</f>
        <v>3.18</v>
      </c>
      <c r="F47" s="8">
        <f t="shared" si="0"/>
        <v>9510.06</v>
      </c>
      <c r="G47" s="6">
        <f>ROUND(+'Fiscal Services'!H142,0)</f>
        <v>17572</v>
      </c>
      <c r="H47" s="7">
        <f>ROUND(+'Fiscal Services'!E142,2)</f>
        <v>2.43</v>
      </c>
      <c r="I47" s="8">
        <f t="shared" si="1"/>
        <v>7231.28</v>
      </c>
      <c r="J47" s="7"/>
      <c r="K47" s="9">
        <f t="shared" si="2"/>
        <v>-0.2396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ROUND(+'Fiscal Services'!H43,0)</f>
        <v>124898</v>
      </c>
      <c r="E48" s="7">
        <f>ROUND(+'Fiscal Services'!E43,2)</f>
        <v>14.32</v>
      </c>
      <c r="F48" s="8">
        <f t="shared" si="0"/>
        <v>8721.93</v>
      </c>
      <c r="G48" s="6">
        <f>ROUND(+'Fiscal Services'!H143,0)</f>
        <v>131318</v>
      </c>
      <c r="H48" s="7">
        <f>ROUND(+'Fiscal Services'!E143,2)</f>
        <v>14.4</v>
      </c>
      <c r="I48" s="8">
        <f t="shared" si="1"/>
        <v>9119.31</v>
      </c>
      <c r="J48" s="7"/>
      <c r="K48" s="9">
        <f t="shared" si="2"/>
        <v>0.0456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ROUND(+'Fiscal Services'!H44,0)</f>
        <v>788150</v>
      </c>
      <c r="E49" s="7">
        <f>ROUND(+'Fiscal Services'!E44,2)</f>
        <v>99.3</v>
      </c>
      <c r="F49" s="8">
        <f t="shared" si="0"/>
        <v>7937.06</v>
      </c>
      <c r="G49" s="6">
        <f>ROUND(+'Fiscal Services'!H144,0)</f>
        <v>920153</v>
      </c>
      <c r="H49" s="7">
        <f>ROUND(+'Fiscal Services'!E144,2)</f>
        <v>62.56</v>
      </c>
      <c r="I49" s="8">
        <f t="shared" si="1"/>
        <v>14708.33</v>
      </c>
      <c r="J49" s="7"/>
      <c r="K49" s="9">
        <f t="shared" si="2"/>
        <v>0.8531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Services'!H45,0)</f>
        <v>3680473</v>
      </c>
      <c r="E50" s="7">
        <f>ROUND(+'Fiscal Services'!E45,2)</f>
        <v>249.18</v>
      </c>
      <c r="F50" s="8">
        <f t="shared" si="0"/>
        <v>14770.34</v>
      </c>
      <c r="G50" s="6">
        <f>ROUND(+'Fiscal Services'!H145,0)</f>
        <v>3765413</v>
      </c>
      <c r="H50" s="7">
        <f>ROUND(+'Fiscal Services'!E145,2)</f>
        <v>260.12</v>
      </c>
      <c r="I50" s="8">
        <f t="shared" si="1"/>
        <v>14475.68</v>
      </c>
      <c r="J50" s="7"/>
      <c r="K50" s="9">
        <f t="shared" si="2"/>
        <v>-0.0199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ROUND(+'Fiscal Services'!H46,0)</f>
        <v>53156</v>
      </c>
      <c r="E51" s="7">
        <f>ROUND(+'Fiscal Services'!E46,2)</f>
        <v>5.98</v>
      </c>
      <c r="F51" s="8">
        <f t="shared" si="0"/>
        <v>8888.96</v>
      </c>
      <c r="G51" s="6">
        <f>ROUND(+'Fiscal Services'!H146,0)</f>
        <v>57320</v>
      </c>
      <c r="H51" s="7">
        <f>ROUND(+'Fiscal Services'!E146,2)</f>
        <v>5.9</v>
      </c>
      <c r="I51" s="8">
        <f t="shared" si="1"/>
        <v>9715.25</v>
      </c>
      <c r="J51" s="7"/>
      <c r="K51" s="9">
        <f t="shared" si="2"/>
        <v>0.093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ROUND(+'Fiscal Services'!H47,0)</f>
        <v>814515</v>
      </c>
      <c r="E52" s="7">
        <f>ROUND(+'Fiscal Services'!E47,2)</f>
        <v>80.47</v>
      </c>
      <c r="F52" s="8">
        <f t="shared" si="0"/>
        <v>10121.97</v>
      </c>
      <c r="G52" s="6">
        <f>ROUND(+'Fiscal Services'!H147,0)</f>
        <v>983978</v>
      </c>
      <c r="H52" s="7">
        <f>ROUND(+'Fiscal Services'!E147,2)</f>
        <v>83.97</v>
      </c>
      <c r="I52" s="8">
        <f t="shared" si="1"/>
        <v>11718.21</v>
      </c>
      <c r="J52" s="7"/>
      <c r="K52" s="9">
        <f t="shared" si="2"/>
        <v>0.1577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ROUND(+'Fiscal Services'!H48,0)</f>
        <v>1382426</v>
      </c>
      <c r="E53" s="7">
        <f>ROUND(+'Fiscal Services'!E48,2)</f>
        <v>115.15</v>
      </c>
      <c r="F53" s="8">
        <f t="shared" si="0"/>
        <v>12005.44</v>
      </c>
      <c r="G53" s="6">
        <f>ROUND(+'Fiscal Services'!H148,0)</f>
        <v>1541814</v>
      </c>
      <c r="H53" s="7">
        <f>ROUND(+'Fiscal Services'!E148,2)</f>
        <v>120.12</v>
      </c>
      <c r="I53" s="8">
        <f t="shared" si="1"/>
        <v>12835.61</v>
      </c>
      <c r="J53" s="7"/>
      <c r="K53" s="9">
        <f t="shared" si="2"/>
        <v>0.0691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ROUND(+'Fiscal Services'!H49,0)</f>
        <v>395395</v>
      </c>
      <c r="E54" s="7">
        <f>ROUND(+'Fiscal Services'!E49,2)</f>
        <v>30.04</v>
      </c>
      <c r="F54" s="8">
        <f t="shared" si="0"/>
        <v>13162.28</v>
      </c>
      <c r="G54" s="6">
        <f>ROUND(+'Fiscal Services'!H149,0)</f>
        <v>380846</v>
      </c>
      <c r="H54" s="7">
        <f>ROUND(+'Fiscal Services'!E149,2)</f>
        <v>29.15</v>
      </c>
      <c r="I54" s="8">
        <f t="shared" si="1"/>
        <v>13065.04</v>
      </c>
      <c r="J54" s="7"/>
      <c r="K54" s="9">
        <f t="shared" si="2"/>
        <v>-0.0074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ROUND(+'Fiscal Services'!H50,0)</f>
        <v>379144</v>
      </c>
      <c r="E55" s="7">
        <f>ROUND(+'Fiscal Services'!E50,2)</f>
        <v>34.62</v>
      </c>
      <c r="F55" s="8">
        <f t="shared" si="0"/>
        <v>10951.59</v>
      </c>
      <c r="G55" s="6">
        <f>ROUND(+'Fiscal Services'!H150,0)</f>
        <v>467173</v>
      </c>
      <c r="H55" s="7">
        <f>ROUND(+'Fiscal Services'!E150,2)</f>
        <v>39.64</v>
      </c>
      <c r="I55" s="8">
        <f t="shared" si="1"/>
        <v>11785.39</v>
      </c>
      <c r="J55" s="7"/>
      <c r="K55" s="9">
        <f t="shared" si="2"/>
        <v>0.0761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ROUND(+'Fiscal Services'!H51,0)</f>
        <v>214682</v>
      </c>
      <c r="E56" s="7">
        <f>ROUND(+'Fiscal Services'!E51,2)</f>
        <v>14.43</v>
      </c>
      <c r="F56" s="8">
        <f t="shared" si="0"/>
        <v>14877.48</v>
      </c>
      <c r="G56" s="6">
        <f>ROUND(+'Fiscal Services'!H151,0)</f>
        <v>212388</v>
      </c>
      <c r="H56" s="7">
        <f>ROUND(+'Fiscal Services'!E151,2)</f>
        <v>13.59</v>
      </c>
      <c r="I56" s="8">
        <f t="shared" si="1"/>
        <v>15628.26</v>
      </c>
      <c r="J56" s="7"/>
      <c r="K56" s="9">
        <f t="shared" si="2"/>
        <v>0.0505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ROUND(+'Fiscal Services'!H52,0)</f>
        <v>599295</v>
      </c>
      <c r="E57" s="7">
        <f>ROUND(+'Fiscal Services'!E52,2)</f>
        <v>61.89</v>
      </c>
      <c r="F57" s="8">
        <f t="shared" si="0"/>
        <v>9683.23</v>
      </c>
      <c r="G57" s="6">
        <f>ROUND(+'Fiscal Services'!H152,0)</f>
        <v>702720</v>
      </c>
      <c r="H57" s="7">
        <f>ROUND(+'Fiscal Services'!E152,2)</f>
        <v>63.92</v>
      </c>
      <c r="I57" s="8">
        <f t="shared" si="1"/>
        <v>10993.74</v>
      </c>
      <c r="J57" s="7"/>
      <c r="K57" s="9">
        <f t="shared" si="2"/>
        <v>0.1353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ROUND(+'Fiscal Services'!H53,0)</f>
        <v>487637</v>
      </c>
      <c r="E58" s="7">
        <f>ROUND(+'Fiscal Services'!E53,2)</f>
        <v>49.28</v>
      </c>
      <c r="F58" s="8">
        <f t="shared" si="0"/>
        <v>9895.23</v>
      </c>
      <c r="G58" s="6">
        <f>ROUND(+'Fiscal Services'!H153,0)</f>
        <v>530116</v>
      </c>
      <c r="H58" s="7">
        <f>ROUND(+'Fiscal Services'!E153,2)</f>
        <v>44.57</v>
      </c>
      <c r="I58" s="8">
        <f t="shared" si="1"/>
        <v>11894.01</v>
      </c>
      <c r="J58" s="7"/>
      <c r="K58" s="9">
        <f t="shared" si="2"/>
        <v>0.202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ROUND(+'Fiscal Services'!H54,0)</f>
        <v>192424</v>
      </c>
      <c r="E59" s="7">
        <f>ROUND(+'Fiscal Services'!E54,2)</f>
        <v>16.46</v>
      </c>
      <c r="F59" s="8">
        <f t="shared" si="0"/>
        <v>11690.4</v>
      </c>
      <c r="G59" s="6">
        <f>ROUND(+'Fiscal Services'!H154,0)</f>
        <v>215577</v>
      </c>
      <c r="H59" s="7">
        <f>ROUND(+'Fiscal Services'!E154,2)</f>
        <v>16.84</v>
      </c>
      <c r="I59" s="8">
        <f t="shared" si="1"/>
        <v>12801.48</v>
      </c>
      <c r="J59" s="7"/>
      <c r="K59" s="9">
        <f t="shared" si="2"/>
        <v>0.095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ROUND(+'Fiscal Services'!H55,0)</f>
        <v>54220</v>
      </c>
      <c r="E60" s="7">
        <f>ROUND(+'Fiscal Services'!E55,2)</f>
        <v>7.85</v>
      </c>
      <c r="F60" s="8">
        <f t="shared" si="0"/>
        <v>6907.01</v>
      </c>
      <c r="G60" s="6">
        <f>ROUND(+'Fiscal Services'!H155,0)</f>
        <v>54314</v>
      </c>
      <c r="H60" s="7">
        <f>ROUND(+'Fiscal Services'!E155,2)</f>
        <v>7.34</v>
      </c>
      <c r="I60" s="8">
        <f t="shared" si="1"/>
        <v>7399.73</v>
      </c>
      <c r="J60" s="7"/>
      <c r="K60" s="9">
        <f t="shared" si="2"/>
        <v>0.0713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ROUND(+'Fiscal Services'!H56,0)</f>
        <v>658087</v>
      </c>
      <c r="E61" s="7">
        <f>ROUND(+'Fiscal Services'!E56,2)</f>
        <v>58.69</v>
      </c>
      <c r="F61" s="8">
        <f t="shared" si="0"/>
        <v>11212.93</v>
      </c>
      <c r="G61" s="6">
        <f>ROUND(+'Fiscal Services'!H156,0)</f>
        <v>875952</v>
      </c>
      <c r="H61" s="7">
        <f>ROUND(+'Fiscal Services'!E156,2)</f>
        <v>64.62</v>
      </c>
      <c r="I61" s="8">
        <f t="shared" si="1"/>
        <v>13555.43</v>
      </c>
      <c r="J61" s="7"/>
      <c r="K61" s="9">
        <f t="shared" si="2"/>
        <v>0.2089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ROUND(+'Fiscal Services'!H57,0)</f>
        <v>1524840</v>
      </c>
      <c r="E62" s="7">
        <f>ROUND(+'Fiscal Services'!E57,2)</f>
        <v>103.71</v>
      </c>
      <c r="F62" s="8">
        <f t="shared" si="0"/>
        <v>14702.92</v>
      </c>
      <c r="G62" s="6">
        <f>ROUND(+'Fiscal Services'!H157,0)</f>
        <v>478482</v>
      </c>
      <c r="H62" s="7">
        <f>ROUND(+'Fiscal Services'!E157,2)</f>
        <v>22.48</v>
      </c>
      <c r="I62" s="8">
        <f t="shared" si="1"/>
        <v>21284.79</v>
      </c>
      <c r="J62" s="7"/>
      <c r="K62" s="9">
        <f t="shared" si="2"/>
        <v>0.4477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ROUND(+'Fiscal Services'!H58,0)</f>
        <v>325251</v>
      </c>
      <c r="E63" s="7">
        <f>ROUND(+'Fiscal Services'!E58,2)</f>
        <v>26.99</v>
      </c>
      <c r="F63" s="8">
        <f t="shared" si="0"/>
        <v>12050.8</v>
      </c>
      <c r="G63" s="6">
        <f>ROUND(+'Fiscal Services'!H158,0)</f>
        <v>368570</v>
      </c>
      <c r="H63" s="7">
        <f>ROUND(+'Fiscal Services'!E158,2)</f>
        <v>26.48</v>
      </c>
      <c r="I63" s="8">
        <f t="shared" si="1"/>
        <v>13918.81</v>
      </c>
      <c r="J63" s="7"/>
      <c r="K63" s="9">
        <f t="shared" si="2"/>
        <v>0.155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ROUND(+'Fiscal Services'!H59,0)</f>
        <v>38769</v>
      </c>
      <c r="E64" s="7">
        <f>ROUND(+'Fiscal Services'!E59,2)</f>
        <v>4</v>
      </c>
      <c r="F64" s="8">
        <f t="shared" si="0"/>
        <v>9692.25</v>
      </c>
      <c r="G64" s="6">
        <f>ROUND(+'Fiscal Services'!H159,0)</f>
        <v>46571</v>
      </c>
      <c r="H64" s="7">
        <f>ROUND(+'Fiscal Services'!E159,2)</f>
        <v>5</v>
      </c>
      <c r="I64" s="8">
        <f t="shared" si="1"/>
        <v>9314.2</v>
      </c>
      <c r="J64" s="7"/>
      <c r="K64" s="9">
        <f t="shared" si="2"/>
        <v>-0.039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ROUND(+'Fiscal Services'!H60,0)</f>
        <v>177225</v>
      </c>
      <c r="E65" s="7">
        <f>ROUND(+'Fiscal Services'!E60,2)</f>
        <v>20.18</v>
      </c>
      <c r="F65" s="8">
        <f t="shared" si="0"/>
        <v>8782.21</v>
      </c>
      <c r="G65" s="6">
        <f>ROUND(+'Fiscal Services'!H160,0)</f>
        <v>184362</v>
      </c>
      <c r="H65" s="7">
        <f>ROUND(+'Fiscal Services'!E160,2)</f>
        <v>19.91</v>
      </c>
      <c r="I65" s="8">
        <f t="shared" si="1"/>
        <v>9259.77</v>
      </c>
      <c r="J65" s="7"/>
      <c r="K65" s="9">
        <f t="shared" si="2"/>
        <v>0.0544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ROUND(+'Fiscal Services'!H61,0)</f>
        <v>766279</v>
      </c>
      <c r="E66" s="7">
        <f>ROUND(+'Fiscal Services'!E61,2)</f>
        <v>38.62</v>
      </c>
      <c r="F66" s="8">
        <f t="shared" si="0"/>
        <v>19841.51</v>
      </c>
      <c r="G66" s="6">
        <f>ROUND(+'Fiscal Services'!H161,0)</f>
        <v>753594</v>
      </c>
      <c r="H66" s="7">
        <f>ROUND(+'Fiscal Services'!E161,2)</f>
        <v>37.84</v>
      </c>
      <c r="I66" s="8">
        <f t="shared" si="1"/>
        <v>19915.27</v>
      </c>
      <c r="J66" s="7"/>
      <c r="K66" s="9">
        <f t="shared" si="2"/>
        <v>0.0037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ROUND(+'Fiscal Services'!H62,0)</f>
        <v>167347</v>
      </c>
      <c r="E67" s="7">
        <f>ROUND(+'Fiscal Services'!E62,2)</f>
        <v>14.21</v>
      </c>
      <c r="F67" s="8">
        <f t="shared" si="0"/>
        <v>11776.71</v>
      </c>
      <c r="G67" s="6">
        <f>ROUND(+'Fiscal Services'!H162,0)</f>
        <v>199681</v>
      </c>
      <c r="H67" s="7">
        <f>ROUND(+'Fiscal Services'!E162,2)</f>
        <v>13.64</v>
      </c>
      <c r="I67" s="8">
        <f t="shared" si="1"/>
        <v>14639.37</v>
      </c>
      <c r="J67" s="7"/>
      <c r="K67" s="9">
        <f t="shared" si="2"/>
        <v>0.2431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ROUND(+'Fiscal Services'!H63,0)</f>
        <v>1491120</v>
      </c>
      <c r="E68" s="7">
        <f>ROUND(+'Fiscal Services'!E63,2)</f>
        <v>86.17</v>
      </c>
      <c r="F68" s="8">
        <f t="shared" si="0"/>
        <v>17304.4</v>
      </c>
      <c r="G68" s="6">
        <f>ROUND(+'Fiscal Services'!H163,0)</f>
        <v>1680597</v>
      </c>
      <c r="H68" s="7">
        <f>ROUND(+'Fiscal Services'!E163,2)</f>
        <v>90.11</v>
      </c>
      <c r="I68" s="8">
        <f t="shared" si="1"/>
        <v>18650.5</v>
      </c>
      <c r="J68" s="7"/>
      <c r="K68" s="9">
        <f t="shared" si="2"/>
        <v>0.0778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ROUND(+'Fiscal Services'!H64,0)</f>
        <v>328762</v>
      </c>
      <c r="E69" s="7">
        <f>ROUND(+'Fiscal Services'!E64,2)</f>
        <v>36.57</v>
      </c>
      <c r="F69" s="8">
        <f t="shared" si="0"/>
        <v>8989.94</v>
      </c>
      <c r="G69" s="6">
        <f>ROUND(+'Fiscal Services'!H164,0)</f>
        <v>352437</v>
      </c>
      <c r="H69" s="7">
        <f>ROUND(+'Fiscal Services'!E164,2)</f>
        <v>36.83</v>
      </c>
      <c r="I69" s="8">
        <f t="shared" si="1"/>
        <v>9569.29</v>
      </c>
      <c r="J69" s="7"/>
      <c r="K69" s="9">
        <f t="shared" si="2"/>
        <v>0.0644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ROUND(+'Fiscal Services'!H65,0)</f>
        <v>86810</v>
      </c>
      <c r="E70" s="7">
        <f>ROUND(+'Fiscal Services'!E65,2)</f>
        <v>8.32</v>
      </c>
      <c r="F70" s="8">
        <f t="shared" si="0"/>
        <v>10433.89</v>
      </c>
      <c r="G70" s="6">
        <f>ROUND(+'Fiscal Services'!H165,0)</f>
        <v>74338</v>
      </c>
      <c r="H70" s="7">
        <f>ROUND(+'Fiscal Services'!E165,2)</f>
        <v>7.91</v>
      </c>
      <c r="I70" s="8">
        <f t="shared" si="1"/>
        <v>9397.98</v>
      </c>
      <c r="J70" s="7"/>
      <c r="K70" s="9">
        <f t="shared" si="2"/>
        <v>-0.0993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ROUND(+'Fiscal Services'!H66,0)</f>
        <v>64078</v>
      </c>
      <c r="E71" s="7">
        <f>ROUND(+'Fiscal Services'!E66,2)</f>
        <v>9.91</v>
      </c>
      <c r="F71" s="8">
        <f t="shared" si="0"/>
        <v>6465.99</v>
      </c>
      <c r="G71" s="6">
        <f>ROUND(+'Fiscal Services'!H166,0)</f>
        <v>71088</v>
      </c>
      <c r="H71" s="7">
        <f>ROUND(+'Fiscal Services'!E166,2)</f>
        <v>8.63</v>
      </c>
      <c r="I71" s="8">
        <f t="shared" si="1"/>
        <v>8237.31</v>
      </c>
      <c r="J71" s="7"/>
      <c r="K71" s="9">
        <f t="shared" si="2"/>
        <v>0.2739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ROUND(+'Fiscal Services'!H67,0)</f>
        <v>1072513</v>
      </c>
      <c r="E72" s="7">
        <f>ROUND(+'Fiscal Services'!E67,2)</f>
        <v>64</v>
      </c>
      <c r="F72" s="8">
        <f t="shared" si="0"/>
        <v>16758.02</v>
      </c>
      <c r="G72" s="6">
        <f>ROUND(+'Fiscal Services'!H167,0)</f>
        <v>968991</v>
      </c>
      <c r="H72" s="7">
        <f>ROUND(+'Fiscal Services'!E167,2)</f>
        <v>73</v>
      </c>
      <c r="I72" s="8">
        <f t="shared" si="1"/>
        <v>13273.85</v>
      </c>
      <c r="J72" s="7"/>
      <c r="K72" s="9">
        <f t="shared" si="2"/>
        <v>-0.2079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ROUND(+'Fiscal Services'!H68,0)</f>
        <v>668985</v>
      </c>
      <c r="E73" s="7">
        <f>ROUND(+'Fiscal Services'!E68,2)</f>
        <v>71.56</v>
      </c>
      <c r="F73" s="8">
        <f t="shared" si="0"/>
        <v>9348.59</v>
      </c>
      <c r="G73" s="6">
        <f>ROUND(+'Fiscal Services'!H168,0)</f>
        <v>817162</v>
      </c>
      <c r="H73" s="7">
        <f>ROUND(+'Fiscal Services'!E168,2)</f>
        <v>79.88</v>
      </c>
      <c r="I73" s="8">
        <f t="shared" si="1"/>
        <v>10229.87</v>
      </c>
      <c r="J73" s="7"/>
      <c r="K73" s="9">
        <f t="shared" si="2"/>
        <v>0.0943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ROUND(+'Fiscal Services'!H69,0)</f>
        <v>1027977</v>
      </c>
      <c r="E74" s="7">
        <f>ROUND(+'Fiscal Services'!E69,2)</f>
        <v>94</v>
      </c>
      <c r="F74" s="8">
        <f t="shared" si="0"/>
        <v>10935.93</v>
      </c>
      <c r="G74" s="6">
        <f>ROUND(+'Fiscal Services'!H169,0)</f>
        <v>1179922</v>
      </c>
      <c r="H74" s="7">
        <f>ROUND(+'Fiscal Services'!E169,2)</f>
        <v>91.43</v>
      </c>
      <c r="I74" s="8">
        <f t="shared" si="1"/>
        <v>12905.2</v>
      </c>
      <c r="J74" s="7"/>
      <c r="K74" s="9">
        <f t="shared" si="2"/>
        <v>0.1801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ROUND(+'Fiscal Services'!H70,0)</f>
        <v>1552894</v>
      </c>
      <c r="E75" s="7">
        <f>ROUND(+'Fiscal Services'!E70,2)</f>
        <v>113.18</v>
      </c>
      <c r="F75" s="8">
        <f aca="true" t="shared" si="3" ref="F75:F106">IF(D75=0,"",IF(E75=0,"",ROUND(D75/E75,2)))</f>
        <v>13720.57</v>
      </c>
      <c r="G75" s="6">
        <f>ROUND(+'Fiscal Services'!H170,0)</f>
        <v>1737879</v>
      </c>
      <c r="H75" s="7">
        <f>ROUND(+'Fiscal Services'!E170,2)</f>
        <v>115.93</v>
      </c>
      <c r="I75" s="8">
        <f aca="true" t="shared" si="4" ref="I75:I106">IF(G75=0,"",IF(H75=0,"",ROUND(G75/H75,2)))</f>
        <v>14990.76</v>
      </c>
      <c r="J75" s="7"/>
      <c r="K75" s="9">
        <f aca="true" t="shared" si="5" ref="K75:K106">IF(D75=0,"",IF(E75=0,"",IF(G75=0,"",IF(H75=0,"",ROUND(I75/F75-1,4)))))</f>
        <v>0.0926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ROUND(+'Fiscal Services'!H71,0)</f>
        <v>93503</v>
      </c>
      <c r="E76" s="7">
        <f>ROUND(+'Fiscal Services'!E71,2)</f>
        <v>12.19</v>
      </c>
      <c r="F76" s="8">
        <f t="shared" si="3"/>
        <v>7670.47</v>
      </c>
      <c r="G76" s="6">
        <f>ROUND(+'Fiscal Services'!H171,0)</f>
        <v>96335</v>
      </c>
      <c r="H76" s="7">
        <f>ROUND(+'Fiscal Services'!E171,2)</f>
        <v>13.32</v>
      </c>
      <c r="I76" s="8">
        <f t="shared" si="4"/>
        <v>7232.36</v>
      </c>
      <c r="J76" s="7"/>
      <c r="K76" s="9">
        <f t="shared" si="5"/>
        <v>-0.0571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ROUND(+'Fiscal Services'!H72,0)</f>
        <v>98721</v>
      </c>
      <c r="E77" s="7">
        <f>ROUND(+'Fiscal Services'!E72,2)</f>
        <v>11.82</v>
      </c>
      <c r="F77" s="8">
        <f t="shared" si="3"/>
        <v>8352.03</v>
      </c>
      <c r="G77" s="6">
        <f>ROUND(+'Fiscal Services'!H172,0)</f>
        <v>88151</v>
      </c>
      <c r="H77" s="7">
        <f>ROUND(+'Fiscal Services'!E172,2)</f>
        <v>9.57</v>
      </c>
      <c r="I77" s="8">
        <f t="shared" si="4"/>
        <v>9211.18</v>
      </c>
      <c r="J77" s="7"/>
      <c r="K77" s="9">
        <f t="shared" si="5"/>
        <v>0.1029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ROUND(+'Fiscal Services'!H73,0)</f>
        <v>840689</v>
      </c>
      <c r="E78" s="7">
        <f>ROUND(+'Fiscal Services'!E73,2)</f>
        <v>56.17</v>
      </c>
      <c r="F78" s="8">
        <f t="shared" si="3"/>
        <v>14966.87</v>
      </c>
      <c r="G78" s="6">
        <f>ROUND(+'Fiscal Services'!H173,0)</f>
        <v>750086</v>
      </c>
      <c r="H78" s="7">
        <f>ROUND(+'Fiscal Services'!E173,2)</f>
        <v>57.09</v>
      </c>
      <c r="I78" s="8">
        <f t="shared" si="4"/>
        <v>13138.66</v>
      </c>
      <c r="J78" s="7"/>
      <c r="K78" s="9">
        <f t="shared" si="5"/>
        <v>-0.1222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ROUND(+'Fiscal Services'!H74,0)</f>
        <v>0</v>
      </c>
      <c r="E79" s="7">
        <f>ROUND(+'Fiscal Services'!E74,2)</f>
        <v>0</v>
      </c>
      <c r="F79" s="8">
        <f t="shared" si="3"/>
      </c>
      <c r="G79" s="6">
        <f>ROUND(+'Fiscal Services'!H174,0)</f>
        <v>0</v>
      </c>
      <c r="H79" s="7">
        <f>ROUND(+'Fiscal Services'!E174,2)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ROUND(+'Fiscal Services'!H75,0)</f>
        <v>1519281</v>
      </c>
      <c r="E80" s="7">
        <f>ROUND(+'Fiscal Services'!E75,2)</f>
        <v>128.61</v>
      </c>
      <c r="F80" s="8">
        <f t="shared" si="3"/>
        <v>11813.09</v>
      </c>
      <c r="G80" s="6">
        <f>ROUND(+'Fiscal Services'!H175,0)</f>
        <v>1673042</v>
      </c>
      <c r="H80" s="7">
        <f>ROUND(+'Fiscal Services'!E175,2)</f>
        <v>130.77</v>
      </c>
      <c r="I80" s="8">
        <f t="shared" si="4"/>
        <v>12793.78</v>
      </c>
      <c r="J80" s="7"/>
      <c r="K80" s="9">
        <f t="shared" si="5"/>
        <v>0.083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ROUND(+'Fiscal Services'!H76,0)</f>
        <v>195878</v>
      </c>
      <c r="E81" s="7">
        <f>ROUND(+'Fiscal Services'!E76,2)</f>
        <v>21.12</v>
      </c>
      <c r="F81" s="8">
        <f t="shared" si="3"/>
        <v>9274.53</v>
      </c>
      <c r="G81" s="6">
        <f>ROUND(+'Fiscal Services'!H176,0)</f>
        <v>202042</v>
      </c>
      <c r="H81" s="7">
        <f>ROUND(+'Fiscal Services'!E176,2)</f>
        <v>21.33</v>
      </c>
      <c r="I81" s="8">
        <f t="shared" si="4"/>
        <v>9472.2</v>
      </c>
      <c r="J81" s="7"/>
      <c r="K81" s="9">
        <f t="shared" si="5"/>
        <v>0.0213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ROUND(+'Fiscal Services'!H77,0)</f>
        <v>134216</v>
      </c>
      <c r="E82" s="7">
        <f>ROUND(+'Fiscal Services'!E77,2)</f>
        <v>15.74</v>
      </c>
      <c r="F82" s="8">
        <f t="shared" si="3"/>
        <v>8527.06</v>
      </c>
      <c r="G82" s="6">
        <f>ROUND(+'Fiscal Services'!H177,0)</f>
        <v>159800</v>
      </c>
      <c r="H82" s="7">
        <f>ROUND(+'Fiscal Services'!E177,2)</f>
        <v>16.89</v>
      </c>
      <c r="I82" s="8">
        <f t="shared" si="4"/>
        <v>9461.22</v>
      </c>
      <c r="J82" s="7"/>
      <c r="K82" s="9">
        <f t="shared" si="5"/>
        <v>0.1096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ROUND(+'Fiscal Services'!H78,0)</f>
        <v>558947</v>
      </c>
      <c r="E83" s="7">
        <f>ROUND(+'Fiscal Services'!E78,2)</f>
        <v>40.53</v>
      </c>
      <c r="F83" s="8">
        <f t="shared" si="3"/>
        <v>13790.94</v>
      </c>
      <c r="G83" s="6">
        <f>ROUND(+'Fiscal Services'!H178,0)</f>
        <v>776983</v>
      </c>
      <c r="H83" s="7">
        <f>ROUND(+'Fiscal Services'!E178,2)</f>
        <v>43.22</v>
      </c>
      <c r="I83" s="8">
        <f t="shared" si="4"/>
        <v>17977.39</v>
      </c>
      <c r="J83" s="7"/>
      <c r="K83" s="9">
        <f t="shared" si="5"/>
        <v>0.3036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ROUND(+'Fiscal Services'!H79,0)</f>
        <v>2027531</v>
      </c>
      <c r="E84" s="7">
        <f>ROUND(+'Fiscal Services'!E79,2)</f>
        <v>147.01</v>
      </c>
      <c r="F84" s="8">
        <f t="shared" si="3"/>
        <v>13791.79</v>
      </c>
      <c r="G84" s="6">
        <f>ROUND(+'Fiscal Services'!H179,0)</f>
        <v>2799566</v>
      </c>
      <c r="H84" s="7">
        <f>ROUND(+'Fiscal Services'!E179,2)</f>
        <v>155.73</v>
      </c>
      <c r="I84" s="8">
        <f t="shared" si="4"/>
        <v>17977.05</v>
      </c>
      <c r="J84" s="7"/>
      <c r="K84" s="9">
        <f t="shared" si="5"/>
        <v>0.3035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ROUND(+'Fiscal Services'!H80,0)</f>
        <v>4933</v>
      </c>
      <c r="E85" s="7">
        <f>ROUND(+'Fiscal Services'!E80,2)</f>
        <v>0.44</v>
      </c>
      <c r="F85" s="8">
        <f t="shared" si="3"/>
        <v>11211.36</v>
      </c>
      <c r="G85" s="6">
        <f>ROUND(+'Fiscal Services'!H180,0)</f>
        <v>0</v>
      </c>
      <c r="H85" s="7">
        <f>ROUND(+'Fiscal Services'!E180,2)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ROUND(+'Fiscal Services'!H81,0)</f>
        <v>105671</v>
      </c>
      <c r="E86" s="7">
        <f>ROUND(+'Fiscal Services'!E81,2)</f>
        <v>15.17</v>
      </c>
      <c r="F86" s="8">
        <f t="shared" si="3"/>
        <v>6965.79</v>
      </c>
      <c r="G86" s="6">
        <f>ROUND(+'Fiscal Services'!H181,0)</f>
        <v>268277</v>
      </c>
      <c r="H86" s="7">
        <f>ROUND(+'Fiscal Services'!E181,2)</f>
        <v>29.96</v>
      </c>
      <c r="I86" s="8">
        <f t="shared" si="4"/>
        <v>8954.51</v>
      </c>
      <c r="J86" s="7"/>
      <c r="K86" s="9">
        <f t="shared" si="5"/>
        <v>0.2855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ROUND(+'Fiscal Services'!H82,0)</f>
        <v>474699</v>
      </c>
      <c r="E87" s="7">
        <f>ROUND(+'Fiscal Services'!E82,2)</f>
        <v>51</v>
      </c>
      <c r="F87" s="8">
        <f t="shared" si="3"/>
        <v>9307.82</v>
      </c>
      <c r="G87" s="6">
        <f>ROUND(+'Fiscal Services'!H182,0)</f>
        <v>369725</v>
      </c>
      <c r="H87" s="7">
        <f>ROUND(+'Fiscal Services'!E182,2)</f>
        <v>50.04</v>
      </c>
      <c r="I87" s="8">
        <f t="shared" si="4"/>
        <v>7388.59</v>
      </c>
      <c r="J87" s="7"/>
      <c r="K87" s="9">
        <f t="shared" si="5"/>
        <v>-0.2062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ROUND(+'Fiscal Services'!H83,0)</f>
        <v>91015</v>
      </c>
      <c r="E88" s="7">
        <f>ROUND(+'Fiscal Services'!E83,2)</f>
        <v>10.22</v>
      </c>
      <c r="F88" s="8">
        <f t="shared" si="3"/>
        <v>8905.58</v>
      </c>
      <c r="G88" s="6">
        <f>ROUND(+'Fiscal Services'!H183,0)</f>
        <v>122360</v>
      </c>
      <c r="H88" s="7">
        <f>ROUND(+'Fiscal Services'!E183,2)</f>
        <v>11.86</v>
      </c>
      <c r="I88" s="8">
        <f t="shared" si="4"/>
        <v>10317.03</v>
      </c>
      <c r="J88" s="7"/>
      <c r="K88" s="9">
        <f t="shared" si="5"/>
        <v>0.1585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ROUND(+'Fiscal Services'!H84,0)</f>
        <v>510729</v>
      </c>
      <c r="E89" s="7">
        <f>ROUND(+'Fiscal Services'!E84,2)</f>
        <v>26.31</v>
      </c>
      <c r="F89" s="8">
        <f t="shared" si="3"/>
        <v>19411.97</v>
      </c>
      <c r="G89" s="6">
        <f>ROUND(+'Fiscal Services'!H184,0)</f>
        <v>319081</v>
      </c>
      <c r="H89" s="7">
        <f>ROUND(+'Fiscal Services'!E184,2)</f>
        <v>30.78</v>
      </c>
      <c r="I89" s="8">
        <f t="shared" si="4"/>
        <v>10366.5</v>
      </c>
      <c r="J89" s="7"/>
      <c r="K89" s="9">
        <f t="shared" si="5"/>
        <v>-0.466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ROUND(+'Fiscal Services'!H85,0)</f>
        <v>148946</v>
      </c>
      <c r="E90" s="7">
        <f>ROUND(+'Fiscal Services'!E85,2)</f>
        <v>13.42</v>
      </c>
      <c r="F90" s="8">
        <f t="shared" si="3"/>
        <v>11098.81</v>
      </c>
      <c r="G90" s="6">
        <f>ROUND(+'Fiscal Services'!H185,0)</f>
        <v>35914</v>
      </c>
      <c r="H90" s="7">
        <f>ROUND(+'Fiscal Services'!E185,2)</f>
        <v>0</v>
      </c>
      <c r="I90" s="8">
        <f t="shared" si="4"/>
      </c>
      <c r="J90" s="7"/>
      <c r="K90" s="9">
        <f t="shared" si="5"/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ROUND(+'Fiscal Services'!H86,0)</f>
        <v>99817</v>
      </c>
      <c r="E91" s="7">
        <f>ROUND(+'Fiscal Services'!E86,2)</f>
        <v>10.37</v>
      </c>
      <c r="F91" s="8">
        <f t="shared" si="3"/>
        <v>9625.55</v>
      </c>
      <c r="G91" s="6">
        <f>ROUND(+'Fiscal Services'!H186,0)</f>
        <v>101</v>
      </c>
      <c r="H91" s="7">
        <f>ROUND(+'Fiscal Services'!E186,2)</f>
        <v>0</v>
      </c>
      <c r="I91" s="8">
        <f t="shared" si="4"/>
      </c>
      <c r="J91" s="7"/>
      <c r="K91" s="9">
        <f t="shared" si="5"/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ROUND(+'Fiscal Services'!H87,0)</f>
        <v>121448</v>
      </c>
      <c r="E92" s="7">
        <f>ROUND(+'Fiscal Services'!E87,2)</f>
        <v>11.5</v>
      </c>
      <c r="F92" s="8">
        <f t="shared" si="3"/>
        <v>10560.7</v>
      </c>
      <c r="G92" s="6">
        <f>ROUND(+'Fiscal Services'!H187,0)</f>
        <v>142100</v>
      </c>
      <c r="H92" s="7">
        <f>ROUND(+'Fiscal Services'!E187,2)</f>
        <v>11.6</v>
      </c>
      <c r="I92" s="8">
        <f t="shared" si="4"/>
        <v>12250</v>
      </c>
      <c r="J92" s="7"/>
      <c r="K92" s="9">
        <f t="shared" si="5"/>
        <v>0.16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ROUND(+'Fiscal Services'!H88,0)</f>
        <v>67055</v>
      </c>
      <c r="E93" s="7">
        <f>ROUND(+'Fiscal Services'!E88,2)</f>
        <v>19.57</v>
      </c>
      <c r="F93" s="8">
        <f t="shared" si="3"/>
        <v>3426.42</v>
      </c>
      <c r="G93" s="6">
        <f>ROUND(+'Fiscal Services'!H188,0)</f>
        <v>60227</v>
      </c>
      <c r="H93" s="7">
        <f>ROUND(+'Fiscal Services'!E188,2)</f>
        <v>19.15</v>
      </c>
      <c r="I93" s="8">
        <f t="shared" si="4"/>
        <v>3145.01</v>
      </c>
      <c r="J93" s="7"/>
      <c r="K93" s="9">
        <f t="shared" si="5"/>
        <v>-0.0821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ROUND(+'Fiscal Services'!H89,0)</f>
        <v>272959</v>
      </c>
      <c r="E94" s="7">
        <f>ROUND(+'Fiscal Services'!E89,2)</f>
        <v>30.83</v>
      </c>
      <c r="F94" s="8">
        <f t="shared" si="3"/>
        <v>8853.68</v>
      </c>
      <c r="G94" s="6">
        <f>ROUND(+'Fiscal Services'!H189,0)</f>
        <v>267892</v>
      </c>
      <c r="H94" s="7">
        <f>ROUND(+'Fiscal Services'!E189,2)</f>
        <v>29.24</v>
      </c>
      <c r="I94" s="8">
        <f t="shared" si="4"/>
        <v>9161.83</v>
      </c>
      <c r="J94" s="7"/>
      <c r="K94" s="9">
        <f t="shared" si="5"/>
        <v>0.0348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ROUND(+'Fiscal Services'!H90,0)</f>
        <v>123063</v>
      </c>
      <c r="E95" s="7">
        <f>ROUND(+'Fiscal Services'!E90,2)</f>
        <v>15.9</v>
      </c>
      <c r="F95" s="8">
        <f t="shared" si="3"/>
        <v>7739.81</v>
      </c>
      <c r="G95" s="6">
        <f>ROUND(+'Fiscal Services'!H190,0)</f>
        <v>126180</v>
      </c>
      <c r="H95" s="7">
        <f>ROUND(+'Fiscal Services'!E190,2)</f>
        <v>14.7</v>
      </c>
      <c r="I95" s="8">
        <f t="shared" si="4"/>
        <v>8583.67</v>
      </c>
      <c r="J95" s="7"/>
      <c r="K95" s="9">
        <f t="shared" si="5"/>
        <v>0.109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ROUND(+'Fiscal Services'!H91,0)</f>
        <v>717797</v>
      </c>
      <c r="E96" s="7">
        <f>ROUND(+'Fiscal Services'!E91,2)</f>
        <v>53.61</v>
      </c>
      <c r="F96" s="8">
        <f t="shared" si="3"/>
        <v>13389.24</v>
      </c>
      <c r="G96" s="6">
        <f>ROUND(+'Fiscal Services'!H191,0)</f>
        <v>705629</v>
      </c>
      <c r="H96" s="7">
        <f>ROUND(+'Fiscal Services'!E191,2)</f>
        <v>53.4</v>
      </c>
      <c r="I96" s="8">
        <f t="shared" si="4"/>
        <v>13214.03</v>
      </c>
      <c r="J96" s="7"/>
      <c r="K96" s="9">
        <f t="shared" si="5"/>
        <v>-0.0131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ROUND(+'Fiscal Services'!H92,0)</f>
        <v>25277</v>
      </c>
      <c r="E97" s="7">
        <f>ROUND(+'Fiscal Services'!E92,2)</f>
        <v>1.01</v>
      </c>
      <c r="F97" s="8">
        <f t="shared" si="3"/>
        <v>25026.73</v>
      </c>
      <c r="G97" s="6">
        <f>ROUND(+'Fiscal Services'!H192,0)</f>
        <v>18446</v>
      </c>
      <c r="H97" s="7">
        <f>ROUND(+'Fiscal Services'!E192,2)</f>
        <v>0.95</v>
      </c>
      <c r="I97" s="8">
        <f t="shared" si="4"/>
        <v>19416.84</v>
      </c>
      <c r="J97" s="7"/>
      <c r="K97" s="9">
        <f t="shared" si="5"/>
        <v>-0.2242</v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ROUND(+'Fiscal Services'!H93,0)</f>
        <v>1642663</v>
      </c>
      <c r="E98" s="7">
        <f>ROUND(+'Fiscal Services'!E93,2)</f>
        <v>113.79</v>
      </c>
      <c r="F98" s="8">
        <f t="shared" si="3"/>
        <v>14435.92</v>
      </c>
      <c r="G98" s="6">
        <f>ROUND(+'Fiscal Services'!H193,0)</f>
        <v>1821072</v>
      </c>
      <c r="H98" s="7">
        <f>ROUND(+'Fiscal Services'!E193,2)</f>
        <v>119.27</v>
      </c>
      <c r="I98" s="8">
        <f t="shared" si="4"/>
        <v>15268.48</v>
      </c>
      <c r="J98" s="7"/>
      <c r="K98" s="9">
        <f t="shared" si="5"/>
        <v>0.0577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ROUND(+'Fiscal Services'!H94,0)</f>
        <v>166182</v>
      </c>
      <c r="E99" s="7">
        <f>ROUND(+'Fiscal Services'!E94,2)</f>
        <v>18.12</v>
      </c>
      <c r="F99" s="8">
        <f t="shared" si="3"/>
        <v>9171.19</v>
      </c>
      <c r="G99" s="6">
        <f>ROUND(+'Fiscal Services'!H194,0)</f>
        <v>468273</v>
      </c>
      <c r="H99" s="7">
        <f>ROUND(+'Fiscal Services'!E194,2)</f>
        <v>19.07</v>
      </c>
      <c r="I99" s="8">
        <f t="shared" si="4"/>
        <v>24555.48</v>
      </c>
      <c r="J99" s="7"/>
      <c r="K99" s="9">
        <f t="shared" si="5"/>
        <v>1.6775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ROUND(+'Fiscal Services'!H95,0)</f>
        <v>326402</v>
      </c>
      <c r="E100" s="7">
        <f>ROUND(+'Fiscal Services'!E95,2)</f>
        <v>25.35</v>
      </c>
      <c r="F100" s="8">
        <f t="shared" si="3"/>
        <v>12875.82</v>
      </c>
      <c r="G100" s="6">
        <f>ROUND(+'Fiscal Services'!H195,0)</f>
        <v>346799</v>
      </c>
      <c r="H100" s="7">
        <f>ROUND(+'Fiscal Services'!E195,2)</f>
        <v>26.09</v>
      </c>
      <c r="I100" s="8">
        <f t="shared" si="4"/>
        <v>13292.41</v>
      </c>
      <c r="J100" s="7"/>
      <c r="K100" s="9">
        <f t="shared" si="5"/>
        <v>0.0324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ROUND(+'Fiscal Services'!H96,0)</f>
        <v>774487</v>
      </c>
      <c r="E101" s="7">
        <f>ROUND(+'Fiscal Services'!E96,2)</f>
        <v>72.22</v>
      </c>
      <c r="F101" s="8">
        <f t="shared" si="3"/>
        <v>10724</v>
      </c>
      <c r="G101" s="6">
        <f>ROUND(+'Fiscal Services'!H196,0)</f>
        <v>893368</v>
      </c>
      <c r="H101" s="7">
        <f>ROUND(+'Fiscal Services'!E196,2)</f>
        <v>76.06</v>
      </c>
      <c r="I101" s="8">
        <f t="shared" si="4"/>
        <v>11745.57</v>
      </c>
      <c r="J101" s="7"/>
      <c r="K101" s="9">
        <f t="shared" si="5"/>
        <v>0.0953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ROUND(+'Fiscal Services'!H97,0)</f>
        <v>249754</v>
      </c>
      <c r="E102" s="7">
        <f>ROUND(+'Fiscal Services'!E97,2)</f>
        <v>33.47</v>
      </c>
      <c r="F102" s="8">
        <f t="shared" si="3"/>
        <v>7462.03</v>
      </c>
      <c r="G102" s="6">
        <f>ROUND(+'Fiscal Services'!H197,0)</f>
        <v>259015</v>
      </c>
      <c r="H102" s="7">
        <f>ROUND(+'Fiscal Services'!E197,2)</f>
        <v>35.43</v>
      </c>
      <c r="I102" s="8">
        <f t="shared" si="4"/>
        <v>7310.61</v>
      </c>
      <c r="J102" s="7"/>
      <c r="K102" s="9">
        <f t="shared" si="5"/>
        <v>-0.0203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ROUND(+'Fiscal Services'!H98,0)</f>
        <v>0</v>
      </c>
      <c r="E103" s="7">
        <f>ROUND(+'Fiscal Services'!E98,2)</f>
        <v>0</v>
      </c>
      <c r="F103" s="8">
        <f t="shared" si="3"/>
      </c>
      <c r="G103" s="6">
        <f>ROUND(+'Fiscal Services'!H198,0)</f>
        <v>198364</v>
      </c>
      <c r="H103" s="7">
        <f>ROUND(+'Fiscal Services'!E198,2)</f>
        <v>8.89</v>
      </c>
      <c r="I103" s="8">
        <f t="shared" si="4"/>
        <v>22313.16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ROUND(+'Fiscal Services'!H99,0)</f>
        <v>40164</v>
      </c>
      <c r="E104" s="7">
        <f>ROUND(+'Fiscal Services'!E99,2)</f>
        <v>10.68</v>
      </c>
      <c r="F104" s="8">
        <f t="shared" si="3"/>
        <v>3760.67</v>
      </c>
      <c r="G104" s="6">
        <f>ROUND(+'Fiscal Services'!H199,0)</f>
        <v>40315</v>
      </c>
      <c r="H104" s="7">
        <f>ROUND(+'Fiscal Services'!E199,2)</f>
        <v>10.8</v>
      </c>
      <c r="I104" s="8">
        <f t="shared" si="4"/>
        <v>3732.87</v>
      </c>
      <c r="J104" s="7"/>
      <c r="K104" s="9">
        <f t="shared" si="5"/>
        <v>-0.0074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ROUND(+'Fiscal Services'!H100,0)</f>
        <v>19652</v>
      </c>
      <c r="E105" s="7">
        <f>ROUND(+'Fiscal Services'!E100,2)</f>
        <v>2</v>
      </c>
      <c r="F105" s="8">
        <f t="shared" si="3"/>
        <v>9826</v>
      </c>
      <c r="G105" s="6">
        <f>ROUND(+'Fiscal Services'!H200,0)</f>
        <v>17214</v>
      </c>
      <c r="H105" s="7">
        <f>ROUND(+'Fiscal Services'!E200,2)</f>
        <v>2.2</v>
      </c>
      <c r="I105" s="8">
        <f t="shared" si="4"/>
        <v>7824.55</v>
      </c>
      <c r="J105" s="7"/>
      <c r="K105" s="9">
        <f t="shared" si="5"/>
        <v>-0.2037</v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ROUND(+'Fiscal Services'!H101,0)</f>
        <v>26158</v>
      </c>
      <c r="E106" s="7">
        <f>ROUND(+'Fiscal Services'!E101,2)</f>
        <v>4.07</v>
      </c>
      <c r="F106" s="8">
        <f t="shared" si="3"/>
        <v>6427.03</v>
      </c>
      <c r="G106" s="6">
        <f>ROUND(+'Fiscal Services'!H201,0)</f>
        <v>51923</v>
      </c>
      <c r="H106" s="7">
        <f>ROUND(+'Fiscal Services'!E201,2)</f>
        <v>3.63</v>
      </c>
      <c r="I106" s="8">
        <f t="shared" si="4"/>
        <v>14303.86</v>
      </c>
      <c r="J106" s="7"/>
      <c r="K106" s="9">
        <f t="shared" si="5"/>
        <v>1.2256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5">
      <selection activeCell="P16" sqref="P1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7.875" style="0" bestFit="1" customWidth="1"/>
    <col min="5" max="5" width="6.875" style="0" bestFit="1" customWidth="1"/>
    <col min="6" max="6" width="5.875" style="0" bestFit="1" customWidth="1"/>
    <col min="7" max="7" width="7.87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484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Services'!D5:D5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ROUND(+'Fiscal Services'!E5*2080,0)</f>
        <v>316160</v>
      </c>
      <c r="E10" s="6">
        <f>ROUND(+'Fiscal Services'!V5,2)</f>
        <v>64206</v>
      </c>
      <c r="F10" s="8">
        <f>IF(D10=0,"",IF(E10=0,"",ROUND(D10/E10,2)))</f>
        <v>4.92</v>
      </c>
      <c r="G10" s="6">
        <f>ROUND(+'Fiscal Services'!E105*2080,0)</f>
        <v>158080</v>
      </c>
      <c r="H10" s="6">
        <f>ROUND(+'Fiscal Services'!V105,2)</f>
        <v>65434</v>
      </c>
      <c r="I10" s="8">
        <f>IF(G10=0,"",IF(H10=0,"",ROUND(G10/H10,2)))</f>
        <v>2.42</v>
      </c>
      <c r="J10" s="7"/>
      <c r="K10" s="9">
        <f>IF(D10=0,"",IF(E10=0,"",IF(G10=0,"",IF(H10=0,"",ROUND(I10/F10-1,4)))))</f>
        <v>-0.5081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ROUND(+'Fiscal Services'!E6*2080,0)</f>
        <v>60320</v>
      </c>
      <c r="E11" s="6">
        <f>ROUND(+'Fiscal Services'!V6,2)</f>
        <v>25431</v>
      </c>
      <c r="F11" s="8">
        <f aca="true" t="shared" si="0" ref="F11:F74">IF(D11=0,"",IF(E11=0,"",ROUND(D11/E11,2)))</f>
        <v>2.37</v>
      </c>
      <c r="G11" s="6">
        <f>ROUND(+'Fiscal Services'!E106*2080,0)</f>
        <v>54080</v>
      </c>
      <c r="H11" s="6">
        <f>ROUND(+'Fiscal Services'!V106,2)</f>
        <v>27098</v>
      </c>
      <c r="I11" s="8">
        <f aca="true" t="shared" si="1" ref="I11:I74">IF(G11=0,"",IF(H11=0,"",ROUND(G11/H11,2)))</f>
        <v>2</v>
      </c>
      <c r="J11" s="7"/>
      <c r="K11" s="9">
        <f aca="true" t="shared" si="2" ref="K11:K74">IF(D11=0,"",IF(E11=0,"",IF(G11=0,"",IF(H11=0,"",ROUND(I11/F11-1,4)))))</f>
        <v>-0.1561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ROUND(+'Fiscal Services'!E7*2080,0)</f>
        <v>37461</v>
      </c>
      <c r="E12" s="6">
        <f>ROUND(+'Fiscal Services'!V7,2)</f>
        <v>1629</v>
      </c>
      <c r="F12" s="8">
        <f t="shared" si="0"/>
        <v>23</v>
      </c>
      <c r="G12" s="6">
        <f>ROUND(+'Fiscal Services'!E107*2080,0)</f>
        <v>33093</v>
      </c>
      <c r="H12" s="6">
        <f>ROUND(+'Fiscal Services'!V107,2)</f>
        <v>1645</v>
      </c>
      <c r="I12" s="8">
        <f t="shared" si="1"/>
        <v>20.12</v>
      </c>
      <c r="J12" s="7"/>
      <c r="K12" s="9">
        <f t="shared" si="2"/>
        <v>-0.1252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ROUND(+'Fiscal Services'!E8*2080,0)</f>
        <v>736549</v>
      </c>
      <c r="E13" s="6">
        <f>ROUND(+'Fiscal Services'!V8,2)</f>
        <v>76904</v>
      </c>
      <c r="F13" s="8">
        <f t="shared" si="0"/>
        <v>9.58</v>
      </c>
      <c r="G13" s="6">
        <f>ROUND(+'Fiscal Services'!E108*2080,0)</f>
        <v>760947</v>
      </c>
      <c r="H13" s="6">
        <f>ROUND(+'Fiscal Services'!V108,2)</f>
        <v>79237</v>
      </c>
      <c r="I13" s="8">
        <f t="shared" si="1"/>
        <v>9.6</v>
      </c>
      <c r="J13" s="7"/>
      <c r="K13" s="9">
        <f t="shared" si="2"/>
        <v>0.0021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ROUND(+'Fiscal Services'!E9*2080,0)</f>
        <v>320070</v>
      </c>
      <c r="E14" s="6">
        <f>ROUND(+'Fiscal Services'!V9,2)</f>
        <v>26512</v>
      </c>
      <c r="F14" s="8">
        <f t="shared" si="0"/>
        <v>12.07</v>
      </c>
      <c r="G14" s="6">
        <f>ROUND(+'Fiscal Services'!E109*2080,0)</f>
        <v>347589</v>
      </c>
      <c r="H14" s="6">
        <f>ROUND(+'Fiscal Services'!V109,2)</f>
        <v>28361</v>
      </c>
      <c r="I14" s="8">
        <f t="shared" si="1"/>
        <v>12.26</v>
      </c>
      <c r="J14" s="7"/>
      <c r="K14" s="9">
        <f t="shared" si="2"/>
        <v>0.0157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ROUND(+'Fiscal Services'!E10*2080,0)</f>
        <v>0</v>
      </c>
      <c r="E15" s="6">
        <f>ROUND(+'Fiscal Services'!V10,2)</f>
        <v>1208</v>
      </c>
      <c r="F15" s="8">
        <f t="shared" si="0"/>
      </c>
      <c r="G15" s="6">
        <f>ROUND(+'Fiscal Services'!E110*2080,0)</f>
        <v>0</v>
      </c>
      <c r="H15" s="6">
        <f>ROUND(+'Fiscal Services'!V110,2)</f>
        <v>1122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ROUND(+'Fiscal Services'!E11*2080,0)</f>
        <v>52666</v>
      </c>
      <c r="E16" s="6">
        <f>ROUND(+'Fiscal Services'!V11,2)</f>
        <v>2926</v>
      </c>
      <c r="F16" s="8">
        <f t="shared" si="0"/>
        <v>18</v>
      </c>
      <c r="G16" s="6">
        <f>ROUND(+'Fiscal Services'!E111*2080,0)</f>
        <v>44720</v>
      </c>
      <c r="H16" s="6">
        <f>ROUND(+'Fiscal Services'!V111,2)</f>
        <v>2664</v>
      </c>
      <c r="I16" s="8">
        <f t="shared" si="1"/>
        <v>16.79</v>
      </c>
      <c r="J16" s="7"/>
      <c r="K16" s="9">
        <f t="shared" si="2"/>
        <v>-0.0672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ROUND(+'Fiscal Services'!E12*2080,0)</f>
        <v>36754</v>
      </c>
      <c r="E17" s="6">
        <f>ROUND(+'Fiscal Services'!V12,2)</f>
        <v>4975</v>
      </c>
      <c r="F17" s="8">
        <f t="shared" si="0"/>
        <v>7.39</v>
      </c>
      <c r="G17" s="6">
        <f>ROUND(+'Fiscal Services'!E112*2080,0)</f>
        <v>36795</v>
      </c>
      <c r="H17" s="6">
        <f>ROUND(+'Fiscal Services'!V112,2)</f>
        <v>4807</v>
      </c>
      <c r="I17" s="8">
        <f t="shared" si="1"/>
        <v>7.65</v>
      </c>
      <c r="J17" s="7"/>
      <c r="K17" s="9">
        <f t="shared" si="2"/>
        <v>0.0352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ROUND(+'Fiscal Services'!E13*2080,0)</f>
        <v>28371</v>
      </c>
      <c r="E18" s="6">
        <f>ROUND(+'Fiscal Services'!V13,2)</f>
        <v>1506</v>
      </c>
      <c r="F18" s="8">
        <f t="shared" si="0"/>
        <v>18.84</v>
      </c>
      <c r="G18" s="6">
        <f>ROUND(+'Fiscal Services'!E113*2080,0)</f>
        <v>30326</v>
      </c>
      <c r="H18" s="6">
        <f>ROUND(+'Fiscal Services'!V113,2)</f>
        <v>1454</v>
      </c>
      <c r="I18" s="8">
        <f t="shared" si="1"/>
        <v>20.86</v>
      </c>
      <c r="J18" s="7"/>
      <c r="K18" s="9">
        <f t="shared" si="2"/>
        <v>0.1072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ROUND(+'Fiscal Services'!E14*2080,0)</f>
        <v>279386</v>
      </c>
      <c r="E19" s="6">
        <f>ROUND(+'Fiscal Services'!V14,2)</f>
        <v>23290</v>
      </c>
      <c r="F19" s="8">
        <f t="shared" si="0"/>
        <v>12</v>
      </c>
      <c r="G19" s="6">
        <f>ROUND(+'Fiscal Services'!E114*2080,0)</f>
        <v>73674</v>
      </c>
      <c r="H19" s="6">
        <f>ROUND(+'Fiscal Services'!V114,2)</f>
        <v>24570</v>
      </c>
      <c r="I19" s="8">
        <f t="shared" si="1"/>
        <v>3</v>
      </c>
      <c r="J19" s="7"/>
      <c r="K19" s="9">
        <f t="shared" si="2"/>
        <v>-0.75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ROUND(+'Fiscal Services'!E15*2080,0)</f>
        <v>779813</v>
      </c>
      <c r="E20" s="6">
        <f>ROUND(+'Fiscal Services'!V15,2)</f>
        <v>43532</v>
      </c>
      <c r="F20" s="8">
        <f t="shared" si="0"/>
        <v>17.91</v>
      </c>
      <c r="G20" s="6">
        <f>ROUND(+'Fiscal Services'!E115*2080,0)</f>
        <v>789526</v>
      </c>
      <c r="H20" s="6">
        <f>ROUND(+'Fiscal Services'!V115,2)</f>
        <v>43020</v>
      </c>
      <c r="I20" s="8">
        <f t="shared" si="1"/>
        <v>18.35</v>
      </c>
      <c r="J20" s="7"/>
      <c r="K20" s="9">
        <f t="shared" si="2"/>
        <v>0.0246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ROUND(+'Fiscal Services'!E16*2080,0)</f>
        <v>239200</v>
      </c>
      <c r="E21" s="6">
        <f>ROUND(+'Fiscal Services'!V16,2)</f>
        <v>46717</v>
      </c>
      <c r="F21" s="8">
        <f t="shared" si="0"/>
        <v>5.12</v>
      </c>
      <c r="G21" s="6">
        <f>ROUND(+'Fiscal Services'!E116*2080,0)</f>
        <v>232960</v>
      </c>
      <c r="H21" s="6">
        <f>ROUND(+'Fiscal Services'!V116,2)</f>
        <v>43072</v>
      </c>
      <c r="I21" s="8">
        <f t="shared" si="1"/>
        <v>5.41</v>
      </c>
      <c r="J21" s="7"/>
      <c r="K21" s="9">
        <f t="shared" si="2"/>
        <v>0.0566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ROUND(+'Fiscal Services'!E17*2080,0)</f>
        <v>38043</v>
      </c>
      <c r="E22" s="6">
        <f>ROUND(+'Fiscal Services'!V17,2)</f>
        <v>3584</v>
      </c>
      <c r="F22" s="8">
        <f t="shared" si="0"/>
        <v>10.61</v>
      </c>
      <c r="G22" s="6">
        <f>ROUND(+'Fiscal Services'!E117*2080,0)</f>
        <v>44907</v>
      </c>
      <c r="H22" s="6">
        <f>ROUND(+'Fiscal Services'!V117,2)</f>
        <v>3826</v>
      </c>
      <c r="I22" s="8">
        <f t="shared" si="1"/>
        <v>11.74</v>
      </c>
      <c r="J22" s="7"/>
      <c r="K22" s="9">
        <f t="shared" si="2"/>
        <v>0.1065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ROUND(+'Fiscal Services'!E18*2080,0)</f>
        <v>46030</v>
      </c>
      <c r="E23" s="6">
        <f>ROUND(+'Fiscal Services'!V18,2)</f>
        <v>18891</v>
      </c>
      <c r="F23" s="8">
        <f t="shared" si="0"/>
        <v>2.44</v>
      </c>
      <c r="G23" s="6">
        <f>ROUND(+'Fiscal Services'!E118*2080,0)</f>
        <v>154045</v>
      </c>
      <c r="H23" s="6">
        <f>ROUND(+'Fiscal Services'!V118,2)</f>
        <v>24058</v>
      </c>
      <c r="I23" s="8">
        <f t="shared" si="1"/>
        <v>6.4</v>
      </c>
      <c r="J23" s="7"/>
      <c r="K23" s="9">
        <f t="shared" si="2"/>
        <v>1.623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ROUND(+'Fiscal Services'!E19*2080,0)</f>
        <v>147056</v>
      </c>
      <c r="E24" s="6">
        <f>ROUND(+'Fiscal Services'!V19,2)</f>
        <v>13147</v>
      </c>
      <c r="F24" s="8">
        <f t="shared" si="0"/>
        <v>11.19</v>
      </c>
      <c r="G24" s="6">
        <f>ROUND(+'Fiscal Services'!E119*2080,0)</f>
        <v>154544</v>
      </c>
      <c r="H24" s="6">
        <f>ROUND(+'Fiscal Services'!V119,2)</f>
        <v>13521</v>
      </c>
      <c r="I24" s="8">
        <f t="shared" si="1"/>
        <v>11.43</v>
      </c>
      <c r="J24" s="7"/>
      <c r="K24" s="9">
        <f t="shared" si="2"/>
        <v>0.0214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ROUND(+'Fiscal Services'!E20*2080,0)</f>
        <v>103792</v>
      </c>
      <c r="E25" s="6">
        <f>ROUND(+'Fiscal Services'!V20,2)</f>
        <v>11240</v>
      </c>
      <c r="F25" s="8">
        <f t="shared" si="0"/>
        <v>9.23</v>
      </c>
      <c r="G25" s="6">
        <f>ROUND(+'Fiscal Services'!E120*2080,0)</f>
        <v>116896</v>
      </c>
      <c r="H25" s="6">
        <f>ROUND(+'Fiscal Services'!V120,2)</f>
        <v>11618</v>
      </c>
      <c r="I25" s="8">
        <f t="shared" si="1"/>
        <v>10.06</v>
      </c>
      <c r="J25" s="7"/>
      <c r="K25" s="9">
        <f t="shared" si="2"/>
        <v>0.0899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ROUND(+'Fiscal Services'!E21*2080,0)</f>
        <v>57491</v>
      </c>
      <c r="E26" s="6">
        <f>ROUND(+'Fiscal Services'!V21,2)</f>
        <v>3984</v>
      </c>
      <c r="F26" s="8">
        <f t="shared" si="0"/>
        <v>14.43</v>
      </c>
      <c r="G26" s="6">
        <f>ROUND(+'Fiscal Services'!E121*2080,0)</f>
        <v>54267</v>
      </c>
      <c r="H26" s="6">
        <f>ROUND(+'Fiscal Services'!V121,2)</f>
        <v>4221</v>
      </c>
      <c r="I26" s="8">
        <f t="shared" si="1"/>
        <v>12.86</v>
      </c>
      <c r="J26" s="7"/>
      <c r="K26" s="9">
        <f t="shared" si="2"/>
        <v>-0.1088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ROUND(+'Fiscal Services'!E22*2080,0)</f>
        <v>21674</v>
      </c>
      <c r="E27" s="6">
        <f>ROUND(+'Fiscal Services'!V22,2)</f>
        <v>1214</v>
      </c>
      <c r="F27" s="8">
        <f t="shared" si="0"/>
        <v>17.85</v>
      </c>
      <c r="G27" s="6">
        <f>ROUND(+'Fiscal Services'!E122*2080,0)</f>
        <v>21112</v>
      </c>
      <c r="H27" s="6">
        <f>ROUND(+'Fiscal Services'!V122,2)</f>
        <v>1212</v>
      </c>
      <c r="I27" s="8">
        <f t="shared" si="1"/>
        <v>17.42</v>
      </c>
      <c r="J27" s="7"/>
      <c r="K27" s="9">
        <f t="shared" si="2"/>
        <v>-0.0241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ROUND(+'Fiscal Services'!E23*2080,0)</f>
        <v>41038</v>
      </c>
      <c r="E28" s="6">
        <f>ROUND(+'Fiscal Services'!V23,2)</f>
        <v>2419</v>
      </c>
      <c r="F28" s="8">
        <f t="shared" si="0"/>
        <v>16.96</v>
      </c>
      <c r="G28" s="6">
        <f>ROUND(+'Fiscal Services'!E123*2080,0)</f>
        <v>56181</v>
      </c>
      <c r="H28" s="6">
        <f>ROUND(+'Fiscal Services'!V123,2)</f>
        <v>1940</v>
      </c>
      <c r="I28" s="8">
        <f t="shared" si="1"/>
        <v>28.96</v>
      </c>
      <c r="J28" s="7"/>
      <c r="K28" s="9">
        <f t="shared" si="2"/>
        <v>0.7075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ROUND(+'Fiscal Services'!E24*2080,0)</f>
        <v>119475</v>
      </c>
      <c r="E29" s="6">
        <f>ROUND(+'Fiscal Services'!V24,2)</f>
        <v>13790</v>
      </c>
      <c r="F29" s="8">
        <f t="shared" si="0"/>
        <v>8.66</v>
      </c>
      <c r="G29" s="6">
        <f>ROUND(+'Fiscal Services'!E124*2080,0)</f>
        <v>81245</v>
      </c>
      <c r="H29" s="6">
        <f>ROUND(+'Fiscal Services'!V124,2)</f>
        <v>13198</v>
      </c>
      <c r="I29" s="8">
        <f t="shared" si="1"/>
        <v>6.16</v>
      </c>
      <c r="J29" s="7"/>
      <c r="K29" s="9">
        <f t="shared" si="2"/>
        <v>-0.2887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ROUND(+'Fiscal Services'!E25*2080,0)</f>
        <v>33197</v>
      </c>
      <c r="E30" s="6">
        <f>ROUND(+'Fiscal Services'!V25,2)</f>
        <v>2268</v>
      </c>
      <c r="F30" s="8">
        <f t="shared" si="0"/>
        <v>14.64</v>
      </c>
      <c r="G30" s="6">
        <f>ROUND(+'Fiscal Services'!E125*2080,0)</f>
        <v>31262</v>
      </c>
      <c r="H30" s="6">
        <f>ROUND(+'Fiscal Services'!V125,2)</f>
        <v>1817</v>
      </c>
      <c r="I30" s="8">
        <f t="shared" si="1"/>
        <v>17.21</v>
      </c>
      <c r="J30" s="7"/>
      <c r="K30" s="9">
        <f t="shared" si="2"/>
        <v>0.1755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ROUND(+'Fiscal Services'!E26*2080,0)</f>
        <v>30992</v>
      </c>
      <c r="E31" s="6">
        <f>ROUND(+'Fiscal Services'!V26,2)</f>
        <v>1630</v>
      </c>
      <c r="F31" s="8">
        <f t="shared" si="0"/>
        <v>19.01</v>
      </c>
      <c r="G31" s="6">
        <f>ROUND(+'Fiscal Services'!E126*2080,0)</f>
        <v>31637</v>
      </c>
      <c r="H31" s="6">
        <f>ROUND(+'Fiscal Services'!V126,2)</f>
        <v>1521</v>
      </c>
      <c r="I31" s="8">
        <f t="shared" si="1"/>
        <v>20.8</v>
      </c>
      <c r="J31" s="7"/>
      <c r="K31" s="9">
        <f t="shared" si="2"/>
        <v>0.0942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ROUND(+'Fiscal Services'!E27*2080,0)</f>
        <v>203216</v>
      </c>
      <c r="E32" s="6">
        <f>ROUND(+'Fiscal Services'!V27,2)</f>
        <v>31658</v>
      </c>
      <c r="F32" s="8">
        <f t="shared" si="0"/>
        <v>6.42</v>
      </c>
      <c r="G32" s="6">
        <f>ROUND(+'Fiscal Services'!E127*2080,0)</f>
        <v>207730</v>
      </c>
      <c r="H32" s="6">
        <f>ROUND(+'Fiscal Services'!V127,2)</f>
        <v>33827</v>
      </c>
      <c r="I32" s="8">
        <f t="shared" si="1"/>
        <v>6.14</v>
      </c>
      <c r="J32" s="7"/>
      <c r="K32" s="9">
        <f t="shared" si="2"/>
        <v>-0.0436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ROUND(+'Fiscal Services'!E28*2080,0)</f>
        <v>101691</v>
      </c>
      <c r="E33" s="6">
        <f>ROUND(+'Fiscal Services'!V28,2)</f>
        <v>11731</v>
      </c>
      <c r="F33" s="8">
        <f t="shared" si="0"/>
        <v>8.67</v>
      </c>
      <c r="G33" s="6">
        <f>ROUND(+'Fiscal Services'!E128*2080,0)</f>
        <v>104478</v>
      </c>
      <c r="H33" s="6">
        <f>ROUND(+'Fiscal Services'!V128,2)</f>
        <v>12132</v>
      </c>
      <c r="I33" s="8">
        <f t="shared" si="1"/>
        <v>8.61</v>
      </c>
      <c r="J33" s="7"/>
      <c r="K33" s="9">
        <f t="shared" si="2"/>
        <v>-0.0069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ROUND(+'Fiscal Services'!E29*2080,0)</f>
        <v>78125</v>
      </c>
      <c r="E34" s="6">
        <f>ROUND(+'Fiscal Services'!V29,2)</f>
        <v>6208</v>
      </c>
      <c r="F34" s="8">
        <f t="shared" si="0"/>
        <v>12.58</v>
      </c>
      <c r="G34" s="6">
        <f>ROUND(+'Fiscal Services'!E129*2080,0)</f>
        <v>78811</v>
      </c>
      <c r="H34" s="6">
        <f>ROUND(+'Fiscal Services'!V129,2)</f>
        <v>6490</v>
      </c>
      <c r="I34" s="8">
        <f t="shared" si="1"/>
        <v>12.14</v>
      </c>
      <c r="J34" s="7"/>
      <c r="K34" s="9">
        <f t="shared" si="2"/>
        <v>-0.035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ROUND(+'Fiscal Services'!E30*2080,0)</f>
        <v>40602</v>
      </c>
      <c r="E35" s="6">
        <f>ROUND(+'Fiscal Services'!V30,2)</f>
        <v>1836</v>
      </c>
      <c r="F35" s="8">
        <f t="shared" si="0"/>
        <v>22.11</v>
      </c>
      <c r="G35" s="6">
        <f>ROUND(+'Fiscal Services'!E130*2080,0)</f>
        <v>35568</v>
      </c>
      <c r="H35" s="6">
        <f>ROUND(+'Fiscal Services'!V130,2)</f>
        <v>1549</v>
      </c>
      <c r="I35" s="8">
        <f t="shared" si="1"/>
        <v>22.96</v>
      </c>
      <c r="J35" s="7"/>
      <c r="K35" s="9">
        <f t="shared" si="2"/>
        <v>0.0384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ROUND(+'Fiscal Services'!E31*2080,0)</f>
        <v>7925</v>
      </c>
      <c r="E36" s="6">
        <f>ROUND(+'Fiscal Services'!V31,2)</f>
        <v>252</v>
      </c>
      <c r="F36" s="8">
        <f t="shared" si="0"/>
        <v>31.45</v>
      </c>
      <c r="G36" s="6">
        <f>ROUND(+'Fiscal Services'!E131*2080,0)</f>
        <v>7467</v>
      </c>
      <c r="H36" s="6">
        <f>ROUND(+'Fiscal Services'!V131,2)</f>
        <v>237</v>
      </c>
      <c r="I36" s="8">
        <f t="shared" si="1"/>
        <v>31.51</v>
      </c>
      <c r="J36" s="7"/>
      <c r="K36" s="9">
        <f t="shared" si="2"/>
        <v>0.0019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ROUND(+'Fiscal Services'!E32*2080,0)</f>
        <v>177216</v>
      </c>
      <c r="E37" s="6">
        <f>ROUND(+'Fiscal Services'!V32,2)</f>
        <v>22063</v>
      </c>
      <c r="F37" s="8">
        <f t="shared" si="0"/>
        <v>8.03</v>
      </c>
      <c r="G37" s="6">
        <f>ROUND(+'Fiscal Services'!E132*2080,0)</f>
        <v>121306</v>
      </c>
      <c r="H37" s="6">
        <f>ROUND(+'Fiscal Services'!V132,2)</f>
        <v>21554</v>
      </c>
      <c r="I37" s="8">
        <f t="shared" si="1"/>
        <v>5.63</v>
      </c>
      <c r="J37" s="7"/>
      <c r="K37" s="9">
        <f t="shared" si="2"/>
        <v>-0.2989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ROUND(+'Fiscal Services'!E33*2080,0)</f>
        <v>13437</v>
      </c>
      <c r="E38" s="6">
        <f>ROUND(+'Fiscal Services'!V33,2)</f>
        <v>224</v>
      </c>
      <c r="F38" s="8">
        <f t="shared" si="0"/>
        <v>59.99</v>
      </c>
      <c r="G38" s="6">
        <f>ROUND(+'Fiscal Services'!E133*2080,0)</f>
        <v>0</v>
      </c>
      <c r="H38" s="6">
        <f>ROUND(+'Fiscal Services'!V133,2)</f>
        <v>509</v>
      </c>
      <c r="I38" s="8">
        <f t="shared" si="1"/>
      </c>
      <c r="J38" s="7"/>
      <c r="K38" s="9">
        <f t="shared" si="2"/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Services'!E34*2080,0)</f>
        <v>175198</v>
      </c>
      <c r="E39" s="6">
        <f>ROUND(+'Fiscal Services'!V34,2)</f>
        <v>47661</v>
      </c>
      <c r="F39" s="8">
        <f t="shared" si="0"/>
        <v>3.68</v>
      </c>
      <c r="G39" s="6">
        <f>ROUND(+'Fiscal Services'!E134*2080,0)</f>
        <v>174990</v>
      </c>
      <c r="H39" s="6">
        <f>ROUND(+'Fiscal Services'!V134,2)</f>
        <v>52314</v>
      </c>
      <c r="I39" s="8">
        <f t="shared" si="1"/>
        <v>3.34</v>
      </c>
      <c r="J39" s="7"/>
      <c r="K39" s="9">
        <f t="shared" si="2"/>
        <v>-0.0924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ROUND(+'Fiscal Services'!E35*2080,0)</f>
        <v>57200</v>
      </c>
      <c r="E40" s="6">
        <f>ROUND(+'Fiscal Services'!V35,2)</f>
        <v>4378</v>
      </c>
      <c r="F40" s="8">
        <f t="shared" si="0"/>
        <v>13.07</v>
      </c>
      <c r="G40" s="6">
        <f>ROUND(+'Fiscal Services'!E135*2080,0)</f>
        <v>60362</v>
      </c>
      <c r="H40" s="6">
        <f>ROUND(+'Fiscal Services'!V135,2)</f>
        <v>4690</v>
      </c>
      <c r="I40" s="8">
        <f t="shared" si="1"/>
        <v>12.87</v>
      </c>
      <c r="J40" s="7"/>
      <c r="K40" s="9">
        <f t="shared" si="2"/>
        <v>-0.0153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ROUND(+'Fiscal Services'!E36*2080,0)</f>
        <v>20738</v>
      </c>
      <c r="E41" s="6">
        <f>ROUND(+'Fiscal Services'!V36,2)</f>
        <v>1264</v>
      </c>
      <c r="F41" s="8">
        <f t="shared" si="0"/>
        <v>16.41</v>
      </c>
      <c r="G41" s="6">
        <f>ROUND(+'Fiscal Services'!E136*2080,0)</f>
        <v>21570</v>
      </c>
      <c r="H41" s="6">
        <f>ROUND(+'Fiscal Services'!V136,2)</f>
        <v>1369</v>
      </c>
      <c r="I41" s="8">
        <f t="shared" si="1"/>
        <v>15.76</v>
      </c>
      <c r="J41" s="7"/>
      <c r="K41" s="9">
        <f t="shared" si="2"/>
        <v>-0.0396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Services'!E37*2080,0)</f>
        <v>84885</v>
      </c>
      <c r="E42" s="6">
        <f>ROUND(+'Fiscal Services'!V37,2)</f>
        <v>13168</v>
      </c>
      <c r="F42" s="8">
        <f t="shared" si="0"/>
        <v>6.45</v>
      </c>
      <c r="G42" s="6">
        <f>ROUND(+'Fiscal Services'!E137*2080,0)</f>
        <v>78957</v>
      </c>
      <c r="H42" s="6">
        <f>ROUND(+'Fiscal Services'!V137,2)</f>
        <v>12871</v>
      </c>
      <c r="I42" s="8">
        <f t="shared" si="1"/>
        <v>6.13</v>
      </c>
      <c r="J42" s="7"/>
      <c r="K42" s="9">
        <f t="shared" si="2"/>
        <v>-0.0496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ROUND(+'Fiscal Services'!E38*2080,0)</f>
        <v>71032</v>
      </c>
      <c r="E43" s="6">
        <f>ROUND(+'Fiscal Services'!V38,2)</f>
        <v>5790</v>
      </c>
      <c r="F43" s="8">
        <f t="shared" si="0"/>
        <v>12.27</v>
      </c>
      <c r="G43" s="6">
        <f>ROUND(+'Fiscal Services'!E138*2080,0)</f>
        <v>73965</v>
      </c>
      <c r="H43" s="6">
        <f>ROUND(+'Fiscal Services'!V138,2)</f>
        <v>5972</v>
      </c>
      <c r="I43" s="8">
        <f t="shared" si="1"/>
        <v>12.39</v>
      </c>
      <c r="J43" s="7"/>
      <c r="K43" s="9">
        <f t="shared" si="2"/>
        <v>0.0098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ROUND(+'Fiscal Services'!E39*2080,0)</f>
        <v>61734</v>
      </c>
      <c r="E44" s="6">
        <f>ROUND(+'Fiscal Services'!V39,2)</f>
        <v>4926</v>
      </c>
      <c r="F44" s="8">
        <f t="shared" si="0"/>
        <v>12.53</v>
      </c>
      <c r="G44" s="6">
        <f>ROUND(+'Fiscal Services'!E139*2080,0)</f>
        <v>59509</v>
      </c>
      <c r="H44" s="6">
        <f>ROUND(+'Fiscal Services'!V139,2)</f>
        <v>4607</v>
      </c>
      <c r="I44" s="8">
        <f t="shared" si="1"/>
        <v>12.92</v>
      </c>
      <c r="J44" s="7"/>
      <c r="K44" s="9">
        <f t="shared" si="2"/>
        <v>0.0311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ROUND(+'Fiscal Services'!E40*2080,0)</f>
        <v>30701</v>
      </c>
      <c r="E45" s="6">
        <f>ROUND(+'Fiscal Services'!V40,2)</f>
        <v>2275</v>
      </c>
      <c r="F45" s="8">
        <f t="shared" si="0"/>
        <v>13.49</v>
      </c>
      <c r="G45" s="6">
        <f>ROUND(+'Fiscal Services'!E140*2080,0)</f>
        <v>26915</v>
      </c>
      <c r="H45" s="6">
        <f>ROUND(+'Fiscal Services'!V140,2)</f>
        <v>2016</v>
      </c>
      <c r="I45" s="8">
        <f t="shared" si="1"/>
        <v>13.35</v>
      </c>
      <c r="J45" s="7"/>
      <c r="K45" s="9">
        <f t="shared" si="2"/>
        <v>-0.0104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ROUND(+'Fiscal Services'!E41*2080,0)</f>
        <v>53248</v>
      </c>
      <c r="E46" s="6">
        <f>ROUND(+'Fiscal Services'!V41,2)</f>
        <v>5384</v>
      </c>
      <c r="F46" s="8">
        <f t="shared" si="0"/>
        <v>9.89</v>
      </c>
      <c r="G46" s="6">
        <f>ROUND(+'Fiscal Services'!E141*2080,0)</f>
        <v>0</v>
      </c>
      <c r="H46" s="6">
        <f>ROUND(+'Fiscal Services'!V141,2)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ROUND(+'Fiscal Services'!E42*2080,0)</f>
        <v>6614</v>
      </c>
      <c r="E47" s="6">
        <f>ROUND(+'Fiscal Services'!V42,2)</f>
        <v>521</v>
      </c>
      <c r="F47" s="8">
        <f t="shared" si="0"/>
        <v>12.69</v>
      </c>
      <c r="G47" s="6">
        <f>ROUND(+'Fiscal Services'!E142*2080,0)</f>
        <v>5054</v>
      </c>
      <c r="H47" s="6">
        <f>ROUND(+'Fiscal Services'!V142,2)</f>
        <v>588</v>
      </c>
      <c r="I47" s="8">
        <f t="shared" si="1"/>
        <v>8.6</v>
      </c>
      <c r="J47" s="7"/>
      <c r="K47" s="9">
        <f t="shared" si="2"/>
        <v>-0.3223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ROUND(+'Fiscal Services'!E43*2080,0)</f>
        <v>29786</v>
      </c>
      <c r="E48" s="6">
        <f>ROUND(+'Fiscal Services'!V43,2)</f>
        <v>1899</v>
      </c>
      <c r="F48" s="8">
        <f t="shared" si="0"/>
        <v>15.69</v>
      </c>
      <c r="G48" s="6">
        <f>ROUND(+'Fiscal Services'!E143*2080,0)</f>
        <v>29952</v>
      </c>
      <c r="H48" s="6">
        <f>ROUND(+'Fiscal Services'!V143,2)</f>
        <v>1895</v>
      </c>
      <c r="I48" s="8">
        <f t="shared" si="1"/>
        <v>15.81</v>
      </c>
      <c r="J48" s="7"/>
      <c r="K48" s="9">
        <f t="shared" si="2"/>
        <v>0.0076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ROUND(+'Fiscal Services'!E44*2080,0)</f>
        <v>206544</v>
      </c>
      <c r="E49" s="6">
        <f>ROUND(+'Fiscal Services'!V44,2)</f>
        <v>20908</v>
      </c>
      <c r="F49" s="8">
        <f t="shared" si="0"/>
        <v>9.88</v>
      </c>
      <c r="G49" s="6">
        <f>ROUND(+'Fiscal Services'!E144*2080,0)</f>
        <v>130125</v>
      </c>
      <c r="H49" s="6">
        <f>ROUND(+'Fiscal Services'!V144,2)</f>
        <v>21534</v>
      </c>
      <c r="I49" s="8">
        <f t="shared" si="1"/>
        <v>6.04</v>
      </c>
      <c r="J49" s="7"/>
      <c r="K49" s="9">
        <f t="shared" si="2"/>
        <v>-0.3887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Services'!E45*2080,0)</f>
        <v>518294</v>
      </c>
      <c r="E50" s="6">
        <f>ROUND(+'Fiscal Services'!V45,2)</f>
        <v>48016</v>
      </c>
      <c r="F50" s="8">
        <f t="shared" si="0"/>
        <v>10.79</v>
      </c>
      <c r="G50" s="6">
        <f>ROUND(+'Fiscal Services'!E145*2080,0)</f>
        <v>541050</v>
      </c>
      <c r="H50" s="6">
        <f>ROUND(+'Fiscal Services'!V145,2)</f>
        <v>48950</v>
      </c>
      <c r="I50" s="8">
        <f t="shared" si="1"/>
        <v>11.05</v>
      </c>
      <c r="J50" s="7"/>
      <c r="K50" s="9">
        <f t="shared" si="2"/>
        <v>0.0241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ROUND(+'Fiscal Services'!E46*2080,0)</f>
        <v>12438</v>
      </c>
      <c r="E51" s="6">
        <f>ROUND(+'Fiscal Services'!V46,2)</f>
        <v>501</v>
      </c>
      <c r="F51" s="8">
        <f t="shared" si="0"/>
        <v>24.83</v>
      </c>
      <c r="G51" s="6">
        <f>ROUND(+'Fiscal Services'!E146*2080,0)</f>
        <v>12272</v>
      </c>
      <c r="H51" s="6">
        <f>ROUND(+'Fiscal Services'!V146,2)</f>
        <v>591</v>
      </c>
      <c r="I51" s="8">
        <f t="shared" si="1"/>
        <v>20.76</v>
      </c>
      <c r="J51" s="7"/>
      <c r="K51" s="9">
        <f t="shared" si="2"/>
        <v>-0.1639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ROUND(+'Fiscal Services'!E47*2080,0)</f>
        <v>167378</v>
      </c>
      <c r="E52" s="6">
        <f>ROUND(+'Fiscal Services'!V47,2)</f>
        <v>23626</v>
      </c>
      <c r="F52" s="8">
        <f t="shared" si="0"/>
        <v>7.08</v>
      </c>
      <c r="G52" s="6">
        <f>ROUND(+'Fiscal Services'!E147*2080,0)</f>
        <v>174658</v>
      </c>
      <c r="H52" s="6">
        <f>ROUND(+'Fiscal Services'!V147,2)</f>
        <v>24107</v>
      </c>
      <c r="I52" s="8">
        <f t="shared" si="1"/>
        <v>7.25</v>
      </c>
      <c r="J52" s="7"/>
      <c r="K52" s="9">
        <f t="shared" si="2"/>
        <v>0.024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ROUND(+'Fiscal Services'!E48*2080,0)</f>
        <v>239512</v>
      </c>
      <c r="E53" s="6">
        <f>ROUND(+'Fiscal Services'!V48,2)</f>
        <v>36964</v>
      </c>
      <c r="F53" s="8">
        <f t="shared" si="0"/>
        <v>6.48</v>
      </c>
      <c r="G53" s="6">
        <f>ROUND(+'Fiscal Services'!E148*2080,0)</f>
        <v>249850</v>
      </c>
      <c r="H53" s="6">
        <f>ROUND(+'Fiscal Services'!V148,2)</f>
        <v>40193</v>
      </c>
      <c r="I53" s="8">
        <f t="shared" si="1"/>
        <v>6.22</v>
      </c>
      <c r="J53" s="7"/>
      <c r="K53" s="9">
        <f t="shared" si="2"/>
        <v>-0.0401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ROUND(+'Fiscal Services'!E49*2080,0)</f>
        <v>62483</v>
      </c>
      <c r="E54" s="6">
        <f>ROUND(+'Fiscal Services'!V49,2)</f>
        <v>11965</v>
      </c>
      <c r="F54" s="8">
        <f t="shared" si="0"/>
        <v>5.22</v>
      </c>
      <c r="G54" s="6">
        <f>ROUND(+'Fiscal Services'!E149*2080,0)</f>
        <v>60632</v>
      </c>
      <c r="H54" s="6">
        <f>ROUND(+'Fiscal Services'!V149,2)</f>
        <v>12684</v>
      </c>
      <c r="I54" s="8">
        <f t="shared" si="1"/>
        <v>4.78</v>
      </c>
      <c r="J54" s="7"/>
      <c r="K54" s="9">
        <f t="shared" si="2"/>
        <v>-0.0843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ROUND(+'Fiscal Services'!E50*2080,0)</f>
        <v>72010</v>
      </c>
      <c r="E55" s="6">
        <f>ROUND(+'Fiscal Services'!V50,2)</f>
        <v>7752</v>
      </c>
      <c r="F55" s="8">
        <f t="shared" si="0"/>
        <v>9.29</v>
      </c>
      <c r="G55" s="6">
        <f>ROUND(+'Fiscal Services'!E150*2080,0)</f>
        <v>82451</v>
      </c>
      <c r="H55" s="6">
        <f>ROUND(+'Fiscal Services'!V150,2)</f>
        <v>8079</v>
      </c>
      <c r="I55" s="8">
        <f t="shared" si="1"/>
        <v>10.21</v>
      </c>
      <c r="J55" s="7"/>
      <c r="K55" s="9">
        <f t="shared" si="2"/>
        <v>0.099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ROUND(+'Fiscal Services'!E51*2080,0)</f>
        <v>30014</v>
      </c>
      <c r="E56" s="6">
        <f>ROUND(+'Fiscal Services'!V51,2)</f>
        <v>289</v>
      </c>
      <c r="F56" s="8">
        <f t="shared" si="0"/>
        <v>103.85</v>
      </c>
      <c r="G56" s="6">
        <f>ROUND(+'Fiscal Services'!E151*2080,0)</f>
        <v>28267</v>
      </c>
      <c r="H56" s="6">
        <f>ROUND(+'Fiscal Services'!V151,2)</f>
        <v>1252</v>
      </c>
      <c r="I56" s="8">
        <f t="shared" si="1"/>
        <v>22.58</v>
      </c>
      <c r="J56" s="7"/>
      <c r="K56" s="9">
        <f t="shared" si="2"/>
        <v>-0.7826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ROUND(+'Fiscal Services'!E52*2080,0)</f>
        <v>128731</v>
      </c>
      <c r="E57" s="6">
        <f>ROUND(+'Fiscal Services'!V52,2)</f>
        <v>15861</v>
      </c>
      <c r="F57" s="8">
        <f t="shared" si="0"/>
        <v>8.12</v>
      </c>
      <c r="G57" s="6">
        <f>ROUND(+'Fiscal Services'!E152*2080,0)</f>
        <v>132954</v>
      </c>
      <c r="H57" s="6">
        <f>ROUND(+'Fiscal Services'!V152,2)</f>
        <v>15975</v>
      </c>
      <c r="I57" s="8">
        <f t="shared" si="1"/>
        <v>8.32</v>
      </c>
      <c r="J57" s="7"/>
      <c r="K57" s="9">
        <f t="shared" si="2"/>
        <v>0.0246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ROUND(+'Fiscal Services'!E53*2080,0)</f>
        <v>102502</v>
      </c>
      <c r="E58" s="6">
        <f>ROUND(+'Fiscal Services'!V53,2)</f>
        <v>21255</v>
      </c>
      <c r="F58" s="8">
        <f t="shared" si="0"/>
        <v>4.82</v>
      </c>
      <c r="G58" s="6">
        <f>ROUND(+'Fiscal Services'!E153*2080,0)</f>
        <v>92706</v>
      </c>
      <c r="H58" s="6">
        <f>ROUND(+'Fiscal Services'!V153,2)</f>
        <v>22355</v>
      </c>
      <c r="I58" s="8">
        <f t="shared" si="1"/>
        <v>4.15</v>
      </c>
      <c r="J58" s="7"/>
      <c r="K58" s="9">
        <f t="shared" si="2"/>
        <v>-0.139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ROUND(+'Fiscal Services'!E54*2080,0)</f>
        <v>34237</v>
      </c>
      <c r="E59" s="6">
        <f>ROUND(+'Fiscal Services'!V54,2)</f>
        <v>4055</v>
      </c>
      <c r="F59" s="8">
        <f t="shared" si="0"/>
        <v>8.44</v>
      </c>
      <c r="G59" s="6">
        <f>ROUND(+'Fiscal Services'!E154*2080,0)</f>
        <v>35027</v>
      </c>
      <c r="H59" s="6">
        <f>ROUND(+'Fiscal Services'!V154,2)</f>
        <v>4400</v>
      </c>
      <c r="I59" s="8">
        <f t="shared" si="1"/>
        <v>7.96</v>
      </c>
      <c r="J59" s="7"/>
      <c r="K59" s="9">
        <f t="shared" si="2"/>
        <v>-0.0569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ROUND(+'Fiscal Services'!E55*2080,0)</f>
        <v>16328</v>
      </c>
      <c r="E60" s="6">
        <f>ROUND(+'Fiscal Services'!V55,2)</f>
        <v>494</v>
      </c>
      <c r="F60" s="8">
        <f t="shared" si="0"/>
        <v>33.05</v>
      </c>
      <c r="G60" s="6">
        <f>ROUND(+'Fiscal Services'!E155*2080,0)</f>
        <v>15267</v>
      </c>
      <c r="H60" s="6">
        <f>ROUND(+'Fiscal Services'!V155,2)</f>
        <v>623</v>
      </c>
      <c r="I60" s="8">
        <f t="shared" si="1"/>
        <v>24.51</v>
      </c>
      <c r="J60" s="7"/>
      <c r="K60" s="9">
        <f t="shared" si="2"/>
        <v>-0.2584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ROUND(+'Fiscal Services'!E56*2080,0)</f>
        <v>122075</v>
      </c>
      <c r="E61" s="6">
        <f>ROUND(+'Fiscal Services'!V56,2)</f>
        <v>28659</v>
      </c>
      <c r="F61" s="8">
        <f t="shared" si="0"/>
        <v>4.26</v>
      </c>
      <c r="G61" s="6">
        <f>ROUND(+'Fiscal Services'!E156*2080,0)</f>
        <v>134410</v>
      </c>
      <c r="H61" s="6">
        <f>ROUND(+'Fiscal Services'!V156,2)</f>
        <v>28694</v>
      </c>
      <c r="I61" s="8">
        <f t="shared" si="1"/>
        <v>4.68</v>
      </c>
      <c r="J61" s="7"/>
      <c r="K61" s="9">
        <f t="shared" si="2"/>
        <v>0.0986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ROUND(+'Fiscal Services'!E57*2080,0)</f>
        <v>215717</v>
      </c>
      <c r="E62" s="6">
        <f>ROUND(+'Fiscal Services'!V57,2)</f>
        <v>30005</v>
      </c>
      <c r="F62" s="8">
        <f t="shared" si="0"/>
        <v>7.19</v>
      </c>
      <c r="G62" s="6">
        <f>ROUND(+'Fiscal Services'!E157*2080,0)</f>
        <v>46758</v>
      </c>
      <c r="H62" s="6">
        <f>ROUND(+'Fiscal Services'!V157,2)</f>
        <v>32043</v>
      </c>
      <c r="I62" s="8">
        <f t="shared" si="1"/>
        <v>1.46</v>
      </c>
      <c r="J62" s="7"/>
      <c r="K62" s="9">
        <f t="shared" si="2"/>
        <v>-0.7969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ROUND(+'Fiscal Services'!E58*2080,0)</f>
        <v>56139</v>
      </c>
      <c r="E63" s="6">
        <f>ROUND(+'Fiscal Services'!V58,2)</f>
        <v>3063</v>
      </c>
      <c r="F63" s="8">
        <f t="shared" si="0"/>
        <v>18.33</v>
      </c>
      <c r="G63" s="6">
        <f>ROUND(+'Fiscal Services'!E158*2080,0)</f>
        <v>55078</v>
      </c>
      <c r="H63" s="6">
        <f>ROUND(+'Fiscal Services'!V158,2)</f>
        <v>3023</v>
      </c>
      <c r="I63" s="8">
        <f t="shared" si="1"/>
        <v>18.22</v>
      </c>
      <c r="J63" s="7"/>
      <c r="K63" s="9">
        <f t="shared" si="2"/>
        <v>-0.006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ROUND(+'Fiscal Services'!E59*2080,0)</f>
        <v>8320</v>
      </c>
      <c r="E64" s="6">
        <f>ROUND(+'Fiscal Services'!V59,2)</f>
        <v>897</v>
      </c>
      <c r="F64" s="8">
        <f t="shared" si="0"/>
        <v>9.28</v>
      </c>
      <c r="G64" s="6">
        <f>ROUND(+'Fiscal Services'!E159*2080,0)</f>
        <v>10400</v>
      </c>
      <c r="H64" s="6">
        <f>ROUND(+'Fiscal Services'!V159,2)</f>
        <v>937</v>
      </c>
      <c r="I64" s="8">
        <f t="shared" si="1"/>
        <v>11.1</v>
      </c>
      <c r="J64" s="7"/>
      <c r="K64" s="9">
        <f t="shared" si="2"/>
        <v>0.1961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ROUND(+'Fiscal Services'!E60*2080,0)</f>
        <v>41974</v>
      </c>
      <c r="E65" s="6">
        <f>ROUND(+'Fiscal Services'!V60,2)</f>
        <v>1330</v>
      </c>
      <c r="F65" s="8">
        <f t="shared" si="0"/>
        <v>31.56</v>
      </c>
      <c r="G65" s="6">
        <f>ROUND(+'Fiscal Services'!E160*2080,0)</f>
        <v>41413</v>
      </c>
      <c r="H65" s="6">
        <f>ROUND(+'Fiscal Services'!V160,2)</f>
        <v>2219</v>
      </c>
      <c r="I65" s="8">
        <f t="shared" si="1"/>
        <v>18.66</v>
      </c>
      <c r="J65" s="7"/>
      <c r="K65" s="9">
        <f t="shared" si="2"/>
        <v>-0.4087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ROUND(+'Fiscal Services'!E61*2080,0)</f>
        <v>80330</v>
      </c>
      <c r="E66" s="6">
        <f>ROUND(+'Fiscal Services'!V61,2)</f>
        <v>4449</v>
      </c>
      <c r="F66" s="8">
        <f t="shared" si="0"/>
        <v>18.06</v>
      </c>
      <c r="G66" s="6">
        <f>ROUND(+'Fiscal Services'!E161*2080,0)</f>
        <v>78707</v>
      </c>
      <c r="H66" s="6">
        <f>ROUND(+'Fiscal Services'!V161,2)</f>
        <v>4267</v>
      </c>
      <c r="I66" s="8">
        <f t="shared" si="1"/>
        <v>18.45</v>
      </c>
      <c r="J66" s="7"/>
      <c r="K66" s="9">
        <f t="shared" si="2"/>
        <v>0.0216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ROUND(+'Fiscal Services'!E62*2080,0)</f>
        <v>29557</v>
      </c>
      <c r="E67" s="6">
        <f>ROUND(+'Fiscal Services'!V62,2)</f>
        <v>1717</v>
      </c>
      <c r="F67" s="8">
        <f t="shared" si="0"/>
        <v>17.21</v>
      </c>
      <c r="G67" s="6">
        <f>ROUND(+'Fiscal Services'!E162*2080,0)</f>
        <v>28371</v>
      </c>
      <c r="H67" s="6">
        <f>ROUND(+'Fiscal Services'!V162,2)</f>
        <v>1813</v>
      </c>
      <c r="I67" s="8">
        <f t="shared" si="1"/>
        <v>15.65</v>
      </c>
      <c r="J67" s="7"/>
      <c r="K67" s="9">
        <f t="shared" si="2"/>
        <v>-0.0906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ROUND(+'Fiscal Services'!E63*2080,0)</f>
        <v>179234</v>
      </c>
      <c r="E68" s="6">
        <f>ROUND(+'Fiscal Services'!V63,2)</f>
        <v>34477</v>
      </c>
      <c r="F68" s="8">
        <f t="shared" si="0"/>
        <v>5.2</v>
      </c>
      <c r="G68" s="6">
        <f>ROUND(+'Fiscal Services'!E163*2080,0)</f>
        <v>187429</v>
      </c>
      <c r="H68" s="6">
        <f>ROUND(+'Fiscal Services'!V163,2)</f>
        <v>34729</v>
      </c>
      <c r="I68" s="8">
        <f t="shared" si="1"/>
        <v>5.4</v>
      </c>
      <c r="J68" s="7"/>
      <c r="K68" s="9">
        <f t="shared" si="2"/>
        <v>0.0385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ROUND(+'Fiscal Services'!E64*2080,0)</f>
        <v>76066</v>
      </c>
      <c r="E69" s="6">
        <f>ROUND(+'Fiscal Services'!V64,2)</f>
        <v>7230</v>
      </c>
      <c r="F69" s="8">
        <f t="shared" si="0"/>
        <v>10.52</v>
      </c>
      <c r="G69" s="6">
        <f>ROUND(+'Fiscal Services'!E164*2080,0)</f>
        <v>76606</v>
      </c>
      <c r="H69" s="6">
        <f>ROUND(+'Fiscal Services'!V164,2)</f>
        <v>6463</v>
      </c>
      <c r="I69" s="8">
        <f t="shared" si="1"/>
        <v>11.85</v>
      </c>
      <c r="J69" s="7"/>
      <c r="K69" s="9">
        <f t="shared" si="2"/>
        <v>0.1264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ROUND(+'Fiscal Services'!E65*2080,0)</f>
        <v>17306</v>
      </c>
      <c r="E70" s="6">
        <f>ROUND(+'Fiscal Services'!V65,2)</f>
        <v>2799</v>
      </c>
      <c r="F70" s="8">
        <f t="shared" si="0"/>
        <v>6.18</v>
      </c>
      <c r="G70" s="6">
        <f>ROUND(+'Fiscal Services'!E165*2080,0)</f>
        <v>16453</v>
      </c>
      <c r="H70" s="6">
        <f>ROUND(+'Fiscal Services'!V165,2)</f>
        <v>2947</v>
      </c>
      <c r="I70" s="8">
        <f t="shared" si="1"/>
        <v>5.58</v>
      </c>
      <c r="J70" s="7"/>
      <c r="K70" s="9">
        <f t="shared" si="2"/>
        <v>-0.0971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ROUND(+'Fiscal Services'!E66*2080,0)</f>
        <v>20613</v>
      </c>
      <c r="E71" s="6">
        <f>ROUND(+'Fiscal Services'!V66,2)</f>
        <v>1358</v>
      </c>
      <c r="F71" s="8">
        <f t="shared" si="0"/>
        <v>15.18</v>
      </c>
      <c r="G71" s="6">
        <f>ROUND(+'Fiscal Services'!E166*2080,0)</f>
        <v>17950</v>
      </c>
      <c r="H71" s="6">
        <f>ROUND(+'Fiscal Services'!V166,2)</f>
        <v>614</v>
      </c>
      <c r="I71" s="8">
        <f t="shared" si="1"/>
        <v>29.23</v>
      </c>
      <c r="J71" s="7"/>
      <c r="K71" s="9">
        <f t="shared" si="2"/>
        <v>0.9256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ROUND(+'Fiscal Services'!E67*2080,0)</f>
        <v>133120</v>
      </c>
      <c r="E72" s="6">
        <f>ROUND(+'Fiscal Services'!V67,2)</f>
        <v>33572</v>
      </c>
      <c r="F72" s="8">
        <f t="shared" si="0"/>
        <v>3.97</v>
      </c>
      <c r="G72" s="6">
        <f>ROUND(+'Fiscal Services'!E167*2080,0)</f>
        <v>151840</v>
      </c>
      <c r="H72" s="6">
        <f>ROUND(+'Fiscal Services'!V167,2)</f>
        <v>34768</v>
      </c>
      <c r="I72" s="8">
        <f t="shared" si="1"/>
        <v>4.37</v>
      </c>
      <c r="J72" s="7"/>
      <c r="K72" s="9">
        <f t="shared" si="2"/>
        <v>0.1008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ROUND(+'Fiscal Services'!E68*2080,0)</f>
        <v>148845</v>
      </c>
      <c r="E73" s="6">
        <f>ROUND(+'Fiscal Services'!V68,2)</f>
        <v>27113</v>
      </c>
      <c r="F73" s="8">
        <f t="shared" si="0"/>
        <v>5.49</v>
      </c>
      <c r="G73" s="6">
        <f>ROUND(+'Fiscal Services'!E168*2080,0)</f>
        <v>166150</v>
      </c>
      <c r="H73" s="6">
        <f>ROUND(+'Fiscal Services'!V168,2)</f>
        <v>28692</v>
      </c>
      <c r="I73" s="8">
        <f t="shared" si="1"/>
        <v>5.79</v>
      </c>
      <c r="J73" s="7"/>
      <c r="K73" s="9">
        <f t="shared" si="2"/>
        <v>0.0546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ROUND(+'Fiscal Services'!E69*2080,0)</f>
        <v>195520</v>
      </c>
      <c r="E74" s="6">
        <f>ROUND(+'Fiscal Services'!V69,2)</f>
        <v>59724</v>
      </c>
      <c r="F74" s="8">
        <f t="shared" si="0"/>
        <v>3.27</v>
      </c>
      <c r="G74" s="6">
        <f>ROUND(+'Fiscal Services'!E169*2080,0)</f>
        <v>190174</v>
      </c>
      <c r="H74" s="6">
        <f>ROUND(+'Fiscal Services'!V169,2)</f>
        <v>64334</v>
      </c>
      <c r="I74" s="8">
        <f t="shared" si="1"/>
        <v>2.96</v>
      </c>
      <c r="J74" s="7"/>
      <c r="K74" s="9">
        <f t="shared" si="2"/>
        <v>-0.0948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ROUND(+'Fiscal Services'!E70*2080,0)</f>
        <v>235414</v>
      </c>
      <c r="E75" s="6">
        <f>ROUND(+'Fiscal Services'!V70,2)</f>
        <v>31048</v>
      </c>
      <c r="F75" s="8">
        <f aca="true" t="shared" si="3" ref="F75:F106">IF(D75=0,"",IF(E75=0,"",ROUND(D75/E75,2)))</f>
        <v>7.58</v>
      </c>
      <c r="G75" s="6">
        <f>ROUND(+'Fiscal Services'!E170*2080,0)</f>
        <v>241134</v>
      </c>
      <c r="H75" s="6">
        <f>ROUND(+'Fiscal Services'!V170,2)</f>
        <v>31549</v>
      </c>
      <c r="I75" s="8">
        <f aca="true" t="shared" si="4" ref="I75:I106">IF(G75=0,"",IF(H75=0,"",ROUND(G75/H75,2)))</f>
        <v>7.64</v>
      </c>
      <c r="J75" s="7"/>
      <c r="K75" s="9">
        <f aca="true" t="shared" si="5" ref="K75:K106">IF(D75=0,"",IF(E75=0,"",IF(G75=0,"",IF(H75=0,"",ROUND(I75/F75-1,4)))))</f>
        <v>0.0079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ROUND(+'Fiscal Services'!E71*2080,0)</f>
        <v>25355</v>
      </c>
      <c r="E76" s="6">
        <f>ROUND(+'Fiscal Services'!V71,2)</f>
        <v>1459</v>
      </c>
      <c r="F76" s="8">
        <f t="shared" si="3"/>
        <v>17.38</v>
      </c>
      <c r="G76" s="6">
        <f>ROUND(+'Fiscal Services'!E171*2080,0)</f>
        <v>27706</v>
      </c>
      <c r="H76" s="6">
        <f>ROUND(+'Fiscal Services'!V171,2)</f>
        <v>1701</v>
      </c>
      <c r="I76" s="8">
        <f t="shared" si="4"/>
        <v>16.29</v>
      </c>
      <c r="J76" s="7"/>
      <c r="K76" s="9">
        <f t="shared" si="5"/>
        <v>-0.0627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ROUND(+'Fiscal Services'!E72*2080,0)</f>
        <v>24586</v>
      </c>
      <c r="E77" s="6">
        <f>ROUND(+'Fiscal Services'!V72,2)</f>
        <v>560</v>
      </c>
      <c r="F77" s="8">
        <f t="shared" si="3"/>
        <v>43.9</v>
      </c>
      <c r="G77" s="6">
        <f>ROUND(+'Fiscal Services'!E172*2080,0)</f>
        <v>19906</v>
      </c>
      <c r="H77" s="6">
        <f>ROUND(+'Fiscal Services'!V172,2)</f>
        <v>595</v>
      </c>
      <c r="I77" s="8">
        <f t="shared" si="4"/>
        <v>33.46</v>
      </c>
      <c r="J77" s="7"/>
      <c r="K77" s="9">
        <f t="shared" si="5"/>
        <v>-0.2378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ROUND(+'Fiscal Services'!E73*2080,0)</f>
        <v>116834</v>
      </c>
      <c r="E78" s="6">
        <f>ROUND(+'Fiscal Services'!V73,2)</f>
        <v>18831</v>
      </c>
      <c r="F78" s="8">
        <f t="shared" si="3"/>
        <v>6.2</v>
      </c>
      <c r="G78" s="6">
        <f>ROUND(+'Fiscal Services'!E173*2080,0)</f>
        <v>118747</v>
      </c>
      <c r="H78" s="6">
        <f>ROUND(+'Fiscal Services'!V173,2)</f>
        <v>17915</v>
      </c>
      <c r="I78" s="8">
        <f t="shared" si="4"/>
        <v>6.63</v>
      </c>
      <c r="J78" s="7"/>
      <c r="K78" s="9">
        <f t="shared" si="5"/>
        <v>0.0694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ROUND(+'Fiscal Services'!E74*2080,0)</f>
        <v>0</v>
      </c>
      <c r="E79" s="6">
        <f>ROUND(+'Fiscal Services'!V74,2)</f>
        <v>1590</v>
      </c>
      <c r="F79" s="8">
        <f t="shared" si="3"/>
      </c>
      <c r="G79" s="6">
        <f>ROUND(+'Fiscal Services'!E174*2080,0)</f>
        <v>0</v>
      </c>
      <c r="H79" s="6">
        <f>ROUND(+'Fiscal Services'!V174,2)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ROUND(+'Fiscal Services'!E75*2080,0)</f>
        <v>267509</v>
      </c>
      <c r="E80" s="6">
        <f>ROUND(+'Fiscal Services'!V75,2)</f>
        <v>44834</v>
      </c>
      <c r="F80" s="8">
        <f t="shared" si="3"/>
        <v>5.97</v>
      </c>
      <c r="G80" s="6">
        <f>ROUND(+'Fiscal Services'!E175*2080,0)</f>
        <v>272002</v>
      </c>
      <c r="H80" s="6">
        <f>ROUND(+'Fiscal Services'!V175,2)</f>
        <v>49418</v>
      </c>
      <c r="I80" s="8">
        <f t="shared" si="4"/>
        <v>5.5</v>
      </c>
      <c r="J80" s="7"/>
      <c r="K80" s="9">
        <f t="shared" si="5"/>
        <v>-0.0787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ROUND(+'Fiscal Services'!E76*2080,0)</f>
        <v>43930</v>
      </c>
      <c r="E81" s="6">
        <f>ROUND(+'Fiscal Services'!V76,2)</f>
        <v>3616</v>
      </c>
      <c r="F81" s="8">
        <f t="shared" si="3"/>
        <v>12.15</v>
      </c>
      <c r="G81" s="6">
        <f>ROUND(+'Fiscal Services'!E176*2080,0)</f>
        <v>44366</v>
      </c>
      <c r="H81" s="6">
        <f>ROUND(+'Fiscal Services'!V176,2)</f>
        <v>3480</v>
      </c>
      <c r="I81" s="8">
        <f t="shared" si="4"/>
        <v>12.75</v>
      </c>
      <c r="J81" s="7"/>
      <c r="K81" s="9">
        <f t="shared" si="5"/>
        <v>0.0494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ROUND(+'Fiscal Services'!E77*2080,0)</f>
        <v>32739</v>
      </c>
      <c r="E82" s="6">
        <f>ROUND(+'Fiscal Services'!V77,2)</f>
        <v>1442</v>
      </c>
      <c r="F82" s="8">
        <f t="shared" si="3"/>
        <v>22.7</v>
      </c>
      <c r="G82" s="6">
        <f>ROUND(+'Fiscal Services'!E177*2080,0)</f>
        <v>35131</v>
      </c>
      <c r="H82" s="6">
        <f>ROUND(+'Fiscal Services'!V177,2)</f>
        <v>1566</v>
      </c>
      <c r="I82" s="8">
        <f t="shared" si="4"/>
        <v>22.43</v>
      </c>
      <c r="J82" s="7"/>
      <c r="K82" s="9">
        <f t="shared" si="5"/>
        <v>-0.0119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ROUND(+'Fiscal Services'!E78*2080,0)</f>
        <v>84302</v>
      </c>
      <c r="E83" s="6">
        <f>ROUND(+'Fiscal Services'!V78,2)</f>
        <v>9049</v>
      </c>
      <c r="F83" s="8">
        <f t="shared" si="3"/>
        <v>9.32</v>
      </c>
      <c r="G83" s="6">
        <f>ROUND(+'Fiscal Services'!E178*2080,0)</f>
        <v>89898</v>
      </c>
      <c r="H83" s="6">
        <f>ROUND(+'Fiscal Services'!V178,2)</f>
        <v>8663</v>
      </c>
      <c r="I83" s="8">
        <f t="shared" si="4"/>
        <v>10.38</v>
      </c>
      <c r="J83" s="7"/>
      <c r="K83" s="9">
        <f t="shared" si="5"/>
        <v>0.1137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ROUND(+'Fiscal Services'!E79*2080,0)</f>
        <v>305781</v>
      </c>
      <c r="E84" s="6">
        <f>ROUND(+'Fiscal Services'!V79,2)</f>
        <v>44461</v>
      </c>
      <c r="F84" s="8">
        <f t="shared" si="3"/>
        <v>6.88</v>
      </c>
      <c r="G84" s="6">
        <f>ROUND(+'Fiscal Services'!E179*2080,0)</f>
        <v>323918</v>
      </c>
      <c r="H84" s="6">
        <f>ROUND(+'Fiscal Services'!V179,2)</f>
        <v>43169</v>
      </c>
      <c r="I84" s="8">
        <f t="shared" si="4"/>
        <v>7.5</v>
      </c>
      <c r="J84" s="7"/>
      <c r="K84" s="9">
        <f t="shared" si="5"/>
        <v>0.0901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ROUND(+'Fiscal Services'!E80*2080,0)</f>
        <v>915</v>
      </c>
      <c r="E85" s="6">
        <f>ROUND(+'Fiscal Services'!V80,2)</f>
        <v>77</v>
      </c>
      <c r="F85" s="8">
        <f t="shared" si="3"/>
        <v>11.88</v>
      </c>
      <c r="G85" s="6">
        <f>ROUND(+'Fiscal Services'!E180*2080,0)</f>
        <v>0</v>
      </c>
      <c r="H85" s="6">
        <f>ROUND(+'Fiscal Services'!V180,2)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ROUND(+'Fiscal Services'!E81*2080,0)</f>
        <v>31554</v>
      </c>
      <c r="E86" s="6">
        <f>ROUND(+'Fiscal Services'!V81,2)</f>
        <v>6682</v>
      </c>
      <c r="F86" s="8">
        <f t="shared" si="3"/>
        <v>4.72</v>
      </c>
      <c r="G86" s="6">
        <f>ROUND(+'Fiscal Services'!E181*2080,0)</f>
        <v>62317</v>
      </c>
      <c r="H86" s="6">
        <f>ROUND(+'Fiscal Services'!V181,2)</f>
        <v>9834</v>
      </c>
      <c r="I86" s="8">
        <f t="shared" si="4"/>
        <v>6.34</v>
      </c>
      <c r="J86" s="7"/>
      <c r="K86" s="9">
        <f t="shared" si="5"/>
        <v>0.3432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ROUND(+'Fiscal Services'!E82*2080,0)</f>
        <v>106080</v>
      </c>
      <c r="E87" s="6">
        <f>ROUND(+'Fiscal Services'!V82,2)</f>
        <v>13816</v>
      </c>
      <c r="F87" s="8">
        <f t="shared" si="3"/>
        <v>7.68</v>
      </c>
      <c r="G87" s="6">
        <f>ROUND(+'Fiscal Services'!E182*2080,0)</f>
        <v>104083</v>
      </c>
      <c r="H87" s="6">
        <f>ROUND(+'Fiscal Services'!V182,2)</f>
        <v>12971</v>
      </c>
      <c r="I87" s="8">
        <f t="shared" si="4"/>
        <v>8.02</v>
      </c>
      <c r="J87" s="7"/>
      <c r="K87" s="9">
        <f t="shared" si="5"/>
        <v>0.0443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ROUND(+'Fiscal Services'!E83*2080,0)</f>
        <v>21258</v>
      </c>
      <c r="E88" s="6">
        <f>ROUND(+'Fiscal Services'!V83,2)</f>
        <v>1135</v>
      </c>
      <c r="F88" s="8">
        <f t="shared" si="3"/>
        <v>18.73</v>
      </c>
      <c r="G88" s="6">
        <f>ROUND(+'Fiscal Services'!E183*2080,0)</f>
        <v>24669</v>
      </c>
      <c r="H88" s="6">
        <f>ROUND(+'Fiscal Services'!V183,2)</f>
        <v>669</v>
      </c>
      <c r="I88" s="8">
        <f t="shared" si="4"/>
        <v>36.87</v>
      </c>
      <c r="J88" s="7"/>
      <c r="K88" s="9">
        <f t="shared" si="5"/>
        <v>0.9685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ROUND(+'Fiscal Services'!E84*2080,0)</f>
        <v>54725</v>
      </c>
      <c r="E89" s="6">
        <f>ROUND(+'Fiscal Services'!V84,2)</f>
        <v>11160</v>
      </c>
      <c r="F89" s="8">
        <f t="shared" si="3"/>
        <v>4.9</v>
      </c>
      <c r="G89" s="6">
        <f>ROUND(+'Fiscal Services'!E184*2080,0)</f>
        <v>64022</v>
      </c>
      <c r="H89" s="6">
        <f>ROUND(+'Fiscal Services'!V184,2)</f>
        <v>10112</v>
      </c>
      <c r="I89" s="8">
        <f t="shared" si="4"/>
        <v>6.33</v>
      </c>
      <c r="J89" s="7"/>
      <c r="K89" s="9">
        <f t="shared" si="5"/>
        <v>0.2918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ROUND(+'Fiscal Services'!E85*2080,0)</f>
        <v>27914</v>
      </c>
      <c r="E90" s="6">
        <f>ROUND(+'Fiscal Services'!V85,2)</f>
        <v>3267</v>
      </c>
      <c r="F90" s="8">
        <f t="shared" si="3"/>
        <v>8.54</v>
      </c>
      <c r="G90" s="6">
        <f>ROUND(+'Fiscal Services'!E185*2080,0)</f>
        <v>0</v>
      </c>
      <c r="H90" s="6">
        <f>ROUND(+'Fiscal Services'!V185,2)</f>
        <v>3245</v>
      </c>
      <c r="I90" s="8">
        <f t="shared" si="4"/>
      </c>
      <c r="J90" s="7"/>
      <c r="K90" s="9">
        <f t="shared" si="5"/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ROUND(+'Fiscal Services'!E86*2080,0)</f>
        <v>21570</v>
      </c>
      <c r="E91" s="6">
        <f>ROUND(+'Fiscal Services'!V86,2)</f>
        <v>1530</v>
      </c>
      <c r="F91" s="8">
        <f t="shared" si="3"/>
        <v>14.1</v>
      </c>
      <c r="G91" s="6">
        <f>ROUND(+'Fiscal Services'!E186*2080,0)</f>
        <v>0</v>
      </c>
      <c r="H91" s="6">
        <f>ROUND(+'Fiscal Services'!V186,2)</f>
        <v>1130</v>
      </c>
      <c r="I91" s="8">
        <f t="shared" si="4"/>
      </c>
      <c r="J91" s="7"/>
      <c r="K91" s="9">
        <f t="shared" si="5"/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ROUND(+'Fiscal Services'!E87*2080,0)</f>
        <v>23920</v>
      </c>
      <c r="E92" s="6">
        <f>ROUND(+'Fiscal Services'!V87,2)</f>
        <v>1252</v>
      </c>
      <c r="F92" s="8">
        <f t="shared" si="3"/>
        <v>19.11</v>
      </c>
      <c r="G92" s="6">
        <f>ROUND(+'Fiscal Services'!E187*2080,0)</f>
        <v>24128</v>
      </c>
      <c r="H92" s="6">
        <f>ROUND(+'Fiscal Services'!V187,2)</f>
        <v>505</v>
      </c>
      <c r="I92" s="8">
        <f t="shared" si="4"/>
        <v>47.78</v>
      </c>
      <c r="J92" s="7"/>
      <c r="K92" s="9">
        <f t="shared" si="5"/>
        <v>1.5003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ROUND(+'Fiscal Services'!E88*2080,0)</f>
        <v>40706</v>
      </c>
      <c r="E93" s="6">
        <f>ROUND(+'Fiscal Services'!V88,2)</f>
        <v>7450</v>
      </c>
      <c r="F93" s="8">
        <f t="shared" si="3"/>
        <v>5.46</v>
      </c>
      <c r="G93" s="6">
        <f>ROUND(+'Fiscal Services'!E188*2080,0)</f>
        <v>39832</v>
      </c>
      <c r="H93" s="6">
        <f>ROUND(+'Fiscal Services'!V188,2)</f>
        <v>8572</v>
      </c>
      <c r="I93" s="8">
        <f t="shared" si="4"/>
        <v>4.65</v>
      </c>
      <c r="J93" s="7"/>
      <c r="K93" s="9">
        <f t="shared" si="5"/>
        <v>-0.1484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ROUND(+'Fiscal Services'!E89*2080,0)</f>
        <v>64126</v>
      </c>
      <c r="E94" s="6">
        <f>ROUND(+'Fiscal Services'!V89,2)</f>
        <v>3954</v>
      </c>
      <c r="F94" s="8">
        <f t="shared" si="3"/>
        <v>16.22</v>
      </c>
      <c r="G94" s="6">
        <f>ROUND(+'Fiscal Services'!E189*2080,0)</f>
        <v>60819</v>
      </c>
      <c r="H94" s="6">
        <f>ROUND(+'Fiscal Services'!V189,2)</f>
        <v>4341</v>
      </c>
      <c r="I94" s="8">
        <f t="shared" si="4"/>
        <v>14.01</v>
      </c>
      <c r="J94" s="7"/>
      <c r="K94" s="9">
        <f t="shared" si="5"/>
        <v>-0.1363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ROUND(+'Fiscal Services'!E90*2080,0)</f>
        <v>33072</v>
      </c>
      <c r="E95" s="6">
        <f>ROUND(+'Fiscal Services'!V90,2)</f>
        <v>3331</v>
      </c>
      <c r="F95" s="8">
        <f t="shared" si="3"/>
        <v>9.93</v>
      </c>
      <c r="G95" s="6">
        <f>ROUND(+'Fiscal Services'!E190*2080,0)</f>
        <v>30576</v>
      </c>
      <c r="H95" s="6">
        <f>ROUND(+'Fiscal Services'!V190,2)</f>
        <v>3487</v>
      </c>
      <c r="I95" s="8">
        <f t="shared" si="4"/>
        <v>8.77</v>
      </c>
      <c r="J95" s="7"/>
      <c r="K95" s="9">
        <f t="shared" si="5"/>
        <v>-0.1168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ROUND(+'Fiscal Services'!E91*2080,0)</f>
        <v>111509</v>
      </c>
      <c r="E96" s="6">
        <f>ROUND(+'Fiscal Services'!V91,2)</f>
        <v>15555</v>
      </c>
      <c r="F96" s="8">
        <f t="shared" si="3"/>
        <v>7.17</v>
      </c>
      <c r="G96" s="6">
        <f>ROUND(+'Fiscal Services'!E191*2080,0)</f>
        <v>111072</v>
      </c>
      <c r="H96" s="6">
        <f>ROUND(+'Fiscal Services'!V191,2)</f>
        <v>16257</v>
      </c>
      <c r="I96" s="8">
        <f t="shared" si="4"/>
        <v>6.83</v>
      </c>
      <c r="J96" s="7"/>
      <c r="K96" s="9">
        <f t="shared" si="5"/>
        <v>-0.0474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ROUND(+'Fiscal Services'!E92*2080,0)</f>
        <v>2101</v>
      </c>
      <c r="E97" s="6">
        <f>ROUND(+'Fiscal Services'!V92,2)</f>
        <v>776</v>
      </c>
      <c r="F97" s="8">
        <f t="shared" si="3"/>
        <v>2.71</v>
      </c>
      <c r="G97" s="6">
        <f>ROUND(+'Fiscal Services'!E192*2080,0)</f>
        <v>1976</v>
      </c>
      <c r="H97" s="6">
        <f>ROUND(+'Fiscal Services'!V192,2)</f>
        <v>897</v>
      </c>
      <c r="I97" s="8">
        <f t="shared" si="4"/>
        <v>2.2</v>
      </c>
      <c r="J97" s="7"/>
      <c r="K97" s="9">
        <f t="shared" si="5"/>
        <v>-0.1882</v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ROUND(+'Fiscal Services'!E93*2080,0)</f>
        <v>236683</v>
      </c>
      <c r="E98" s="6">
        <f>ROUND(+'Fiscal Services'!V93,2)</f>
        <v>12695</v>
      </c>
      <c r="F98" s="8">
        <f t="shared" si="3"/>
        <v>18.64</v>
      </c>
      <c r="G98" s="6">
        <f>ROUND(+'Fiscal Services'!E193*2080,0)</f>
        <v>248082</v>
      </c>
      <c r="H98" s="6">
        <f>ROUND(+'Fiscal Services'!V193,2)</f>
        <v>12672</v>
      </c>
      <c r="I98" s="8">
        <f t="shared" si="4"/>
        <v>19.58</v>
      </c>
      <c r="J98" s="7"/>
      <c r="K98" s="9">
        <f t="shared" si="5"/>
        <v>0.0504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ROUND(+'Fiscal Services'!E94*2080,0)</f>
        <v>37690</v>
      </c>
      <c r="E99" s="6">
        <f>ROUND(+'Fiscal Services'!V94,2)</f>
        <v>7232</v>
      </c>
      <c r="F99" s="8">
        <f t="shared" si="3"/>
        <v>5.21</v>
      </c>
      <c r="G99" s="6">
        <f>ROUND(+'Fiscal Services'!E194*2080,0)</f>
        <v>39666</v>
      </c>
      <c r="H99" s="6">
        <f>ROUND(+'Fiscal Services'!V194,2)</f>
        <v>9260</v>
      </c>
      <c r="I99" s="8">
        <f t="shared" si="4"/>
        <v>4.28</v>
      </c>
      <c r="J99" s="7"/>
      <c r="K99" s="9">
        <f t="shared" si="5"/>
        <v>-0.1785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ROUND(+'Fiscal Services'!E95*2080,0)</f>
        <v>52728</v>
      </c>
      <c r="E100" s="6">
        <f>ROUND(+'Fiscal Services'!V95,2)</f>
        <v>4763</v>
      </c>
      <c r="F100" s="8">
        <f t="shared" si="3"/>
        <v>11.07</v>
      </c>
      <c r="G100" s="6">
        <f>ROUND(+'Fiscal Services'!E195*2080,0)</f>
        <v>54267</v>
      </c>
      <c r="H100" s="6">
        <f>ROUND(+'Fiscal Services'!V195,2)</f>
        <v>5095</v>
      </c>
      <c r="I100" s="8">
        <f t="shared" si="4"/>
        <v>10.65</v>
      </c>
      <c r="J100" s="7"/>
      <c r="K100" s="9">
        <f t="shared" si="5"/>
        <v>-0.0379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ROUND(+'Fiscal Services'!E96*2080,0)</f>
        <v>150218</v>
      </c>
      <c r="E101" s="6">
        <f>ROUND(+'Fiscal Services'!V96,2)</f>
        <v>16033</v>
      </c>
      <c r="F101" s="8">
        <f t="shared" si="3"/>
        <v>9.37</v>
      </c>
      <c r="G101" s="6">
        <f>ROUND(+'Fiscal Services'!E196*2080,0)</f>
        <v>158205</v>
      </c>
      <c r="H101" s="6">
        <f>ROUND(+'Fiscal Services'!V196,2)</f>
        <v>15909</v>
      </c>
      <c r="I101" s="8">
        <f t="shared" si="4"/>
        <v>9.94</v>
      </c>
      <c r="J101" s="7"/>
      <c r="K101" s="9">
        <f t="shared" si="5"/>
        <v>0.0608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ROUND(+'Fiscal Services'!E97*2080,0)</f>
        <v>69618</v>
      </c>
      <c r="E102" s="6">
        <f>ROUND(+'Fiscal Services'!V97,2)</f>
        <v>13830</v>
      </c>
      <c r="F102" s="8">
        <f t="shared" si="3"/>
        <v>5.03</v>
      </c>
      <c r="G102" s="6">
        <f>ROUND(+'Fiscal Services'!E197*2080,0)</f>
        <v>73694</v>
      </c>
      <c r="H102" s="6">
        <f>ROUND(+'Fiscal Services'!V197,2)</f>
        <v>15387</v>
      </c>
      <c r="I102" s="8">
        <f t="shared" si="4"/>
        <v>4.79</v>
      </c>
      <c r="J102" s="7"/>
      <c r="K102" s="9">
        <f t="shared" si="5"/>
        <v>-0.0477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ROUND(+'Fiscal Services'!E98*2080,0)</f>
        <v>0</v>
      </c>
      <c r="E103" s="6">
        <f>ROUND(+'Fiscal Services'!V98,2)</f>
        <v>0</v>
      </c>
      <c r="F103" s="8">
        <f t="shared" si="3"/>
      </c>
      <c r="G103" s="6">
        <f>ROUND(+'Fiscal Services'!E198*2080,0)</f>
        <v>18491</v>
      </c>
      <c r="H103" s="6">
        <f>ROUND(+'Fiscal Services'!V198,2)</f>
        <v>1638</v>
      </c>
      <c r="I103" s="8">
        <f t="shared" si="4"/>
        <v>11.29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ROUND(+'Fiscal Services'!E99*2080,0)</f>
        <v>22214</v>
      </c>
      <c r="E104" s="6">
        <f>ROUND(+'Fiscal Services'!V99,2)</f>
        <v>2105</v>
      </c>
      <c r="F104" s="8">
        <f t="shared" si="3"/>
        <v>10.55</v>
      </c>
      <c r="G104" s="6">
        <f>ROUND(+'Fiscal Services'!E199*2080,0)</f>
        <v>22464</v>
      </c>
      <c r="H104" s="6">
        <f>ROUND(+'Fiscal Services'!V199,2)</f>
        <v>2056</v>
      </c>
      <c r="I104" s="8">
        <f t="shared" si="4"/>
        <v>10.93</v>
      </c>
      <c r="J104" s="7"/>
      <c r="K104" s="9">
        <f t="shared" si="5"/>
        <v>0.036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ROUND(+'Fiscal Services'!E100*2080,0)</f>
        <v>4160</v>
      </c>
      <c r="E105" s="6">
        <f>ROUND(+'Fiscal Services'!V100,2)</f>
        <v>981</v>
      </c>
      <c r="F105" s="8">
        <f t="shared" si="3"/>
        <v>4.24</v>
      </c>
      <c r="G105" s="6">
        <f>ROUND(+'Fiscal Services'!E200*2080,0)</f>
        <v>4576</v>
      </c>
      <c r="H105" s="6">
        <f>ROUND(+'Fiscal Services'!V200,2)</f>
        <v>926</v>
      </c>
      <c r="I105" s="8">
        <f t="shared" si="4"/>
        <v>4.94</v>
      </c>
      <c r="J105" s="7"/>
      <c r="K105" s="9">
        <f t="shared" si="5"/>
        <v>0.1651</v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ROUND(+'Fiscal Services'!E101*2080,0)</f>
        <v>8466</v>
      </c>
      <c r="E106" s="6">
        <f>ROUND(+'Fiscal Services'!V101,2)</f>
        <v>567</v>
      </c>
      <c r="F106" s="8">
        <f t="shared" si="3"/>
        <v>14.93</v>
      </c>
      <c r="G106" s="6">
        <f>ROUND(+'Fiscal Services'!E201*2080,0)</f>
        <v>7550</v>
      </c>
      <c r="H106" s="6">
        <f>ROUND(+'Fiscal Services'!V201,2)</f>
        <v>547</v>
      </c>
      <c r="I106" s="8">
        <f t="shared" si="4"/>
        <v>13.8</v>
      </c>
      <c r="J106" s="7"/>
      <c r="K106" s="9">
        <f t="shared" si="5"/>
        <v>-0.0757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98"/>
  <sheetViews>
    <sheetView zoomScale="75" zoomScaleNormal="75" zoomScalePageLayoutView="0" workbookViewId="0" topLeftCell="H82">
      <selection activeCell="Q105" sqref="Q105"/>
    </sheetView>
  </sheetViews>
  <sheetFormatPr defaultColWidth="9.00390625" defaultRowHeight="12.75"/>
  <cols>
    <col min="1" max="1" width="6.125" style="10" bestFit="1" customWidth="1"/>
    <col min="2" max="2" width="40.50390625" style="10" bestFit="1" customWidth="1"/>
    <col min="3" max="3" width="8.125" style="10" bestFit="1" customWidth="1"/>
    <col min="4" max="4" width="5.625" style="10" bestFit="1" customWidth="1"/>
    <col min="5" max="5" width="7.875" style="10" bestFit="1" customWidth="1"/>
    <col min="6" max="6" width="5.75390625" style="10" bestFit="1" customWidth="1"/>
    <col min="7" max="8" width="10.875" style="10" bestFit="1" customWidth="1"/>
    <col min="9" max="9" width="11.875" style="10" bestFit="1" customWidth="1"/>
    <col min="10" max="10" width="9.875" style="10" bestFit="1" customWidth="1"/>
    <col min="11" max="11" width="8.875" style="10" bestFit="1" customWidth="1"/>
    <col min="12" max="13" width="10.875" style="10" bestFit="1" customWidth="1"/>
    <col min="14" max="15" width="8.875" style="10" bestFit="1" customWidth="1"/>
    <col min="16" max="16" width="10.875" style="10" bestFit="1" customWidth="1"/>
    <col min="17" max="17" width="11.875" style="10" bestFit="1" customWidth="1"/>
    <col min="18" max="18" width="5.875" style="10" bestFit="1" customWidth="1"/>
    <col min="19" max="19" width="5.75390625" style="10" bestFit="1" customWidth="1"/>
    <col min="20" max="20" width="5.125" style="10" bestFit="1" customWidth="1"/>
    <col min="21" max="21" width="9.00390625" style="10" customWidth="1"/>
    <col min="22" max="22" width="8.00390625" style="10" bestFit="1" customWidth="1"/>
    <col min="23" max="45" width="9.00390625" style="27" customWidth="1"/>
    <col min="46" max="16384" width="9.00390625" style="10" customWidth="1"/>
  </cols>
  <sheetData>
    <row r="1" ht="12.75">
      <c r="V1" s="11" t="s">
        <v>66</v>
      </c>
    </row>
    <row r="2" ht="12.75">
      <c r="V2" s="11" t="s">
        <v>67</v>
      </c>
    </row>
    <row r="3" ht="12.75">
      <c r="V3" s="11" t="s">
        <v>68</v>
      </c>
    </row>
    <row r="4" spans="1:22" ht="12.75">
      <c r="A4" s="14" t="s">
        <v>30</v>
      </c>
      <c r="B4" s="14" t="s">
        <v>47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53</v>
      </c>
      <c r="I4" s="14" t="s">
        <v>54</v>
      </c>
      <c r="J4" s="14" t="s">
        <v>55</v>
      </c>
      <c r="K4" s="14" t="s">
        <v>56</v>
      </c>
      <c r="L4" s="14" t="s">
        <v>57</v>
      </c>
      <c r="M4" s="14" t="s">
        <v>58</v>
      </c>
      <c r="N4" s="14" t="s">
        <v>59</v>
      </c>
      <c r="O4" s="14" t="s">
        <v>60</v>
      </c>
      <c r="P4" s="14" t="s">
        <v>61</v>
      </c>
      <c r="Q4" s="14" t="s">
        <v>62</v>
      </c>
      <c r="R4" s="14" t="s">
        <v>63</v>
      </c>
      <c r="S4" s="14" t="s">
        <v>64</v>
      </c>
      <c r="T4" s="14" t="s">
        <v>65</v>
      </c>
      <c r="V4" s="15" t="s">
        <v>69</v>
      </c>
    </row>
    <row r="5" spans="1:40" ht="12.75">
      <c r="A5">
        <v>1</v>
      </c>
      <c r="B5" t="s">
        <v>145</v>
      </c>
      <c r="C5" s="16">
        <v>8590</v>
      </c>
      <c r="D5" s="16">
        <v>2008</v>
      </c>
      <c r="E5" s="22">
        <v>152</v>
      </c>
      <c r="F5" s="20">
        <v>0</v>
      </c>
      <c r="G5" s="20">
        <v>8485378</v>
      </c>
      <c r="H5" s="20">
        <v>2494589</v>
      </c>
      <c r="I5" s="20">
        <v>9640567</v>
      </c>
      <c r="J5" s="20">
        <v>145806</v>
      </c>
      <c r="K5" s="20">
        <v>15094</v>
      </c>
      <c r="L5" s="20">
        <v>163740</v>
      </c>
      <c r="M5" s="20">
        <v>992</v>
      </c>
      <c r="N5" s="20">
        <v>270794</v>
      </c>
      <c r="O5" s="20">
        <v>-13821</v>
      </c>
      <c r="P5" s="20">
        <v>10184</v>
      </c>
      <c r="Q5" s="20">
        <v>21192955</v>
      </c>
      <c r="R5" s="20">
        <v>0</v>
      </c>
      <c r="S5" s="20">
        <v>0</v>
      </c>
      <c r="T5" s="20">
        <v>0</v>
      </c>
      <c r="U5" s="16"/>
      <c r="V5">
        <v>64206</v>
      </c>
      <c r="W5" s="28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</row>
    <row r="6" spans="1:40" ht="12.75">
      <c r="A6">
        <v>3</v>
      </c>
      <c r="B6" t="s">
        <v>161</v>
      </c>
      <c r="C6" s="16">
        <v>8590</v>
      </c>
      <c r="D6" s="16">
        <v>2008</v>
      </c>
      <c r="E6" s="22">
        <v>29</v>
      </c>
      <c r="F6" s="20">
        <v>0</v>
      </c>
      <c r="G6" s="20">
        <v>2964719</v>
      </c>
      <c r="H6" s="20">
        <v>859353</v>
      </c>
      <c r="I6" s="20">
        <v>3292594</v>
      </c>
      <c r="J6" s="20">
        <v>65965</v>
      </c>
      <c r="K6" s="20">
        <v>6330</v>
      </c>
      <c r="L6" s="20">
        <v>56296</v>
      </c>
      <c r="M6" s="20">
        <v>344</v>
      </c>
      <c r="N6" s="20">
        <v>160253</v>
      </c>
      <c r="O6" s="20">
        <v>23975</v>
      </c>
      <c r="P6" s="20">
        <v>3523</v>
      </c>
      <c r="Q6" s="20">
        <v>7426306</v>
      </c>
      <c r="R6" s="20">
        <v>0</v>
      </c>
      <c r="S6" s="20">
        <v>0</v>
      </c>
      <c r="T6" s="20">
        <v>0</v>
      </c>
      <c r="U6" s="16"/>
      <c r="V6">
        <v>25431</v>
      </c>
      <c r="W6" s="2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0"/>
    </row>
    <row r="7" spans="1:40" ht="12.75">
      <c r="A7">
        <v>8</v>
      </c>
      <c r="B7" t="s">
        <v>90</v>
      </c>
      <c r="C7" s="16">
        <v>8590</v>
      </c>
      <c r="D7" s="16">
        <v>2008</v>
      </c>
      <c r="E7" s="22">
        <v>18.009999999999998</v>
      </c>
      <c r="F7" s="20">
        <v>0</v>
      </c>
      <c r="G7" s="20">
        <v>539050</v>
      </c>
      <c r="H7" s="20">
        <v>171752</v>
      </c>
      <c r="I7" s="20">
        <v>0</v>
      </c>
      <c r="J7" s="20">
        <v>40330</v>
      </c>
      <c r="K7" s="20">
        <v>0</v>
      </c>
      <c r="L7" s="20">
        <v>120403</v>
      </c>
      <c r="M7" s="20">
        <v>5352</v>
      </c>
      <c r="N7" s="20">
        <v>0</v>
      </c>
      <c r="O7" s="20">
        <v>10901</v>
      </c>
      <c r="P7" s="20">
        <v>0</v>
      </c>
      <c r="Q7" s="20">
        <v>887788</v>
      </c>
      <c r="R7" s="20">
        <v>0</v>
      </c>
      <c r="S7" s="20">
        <v>0</v>
      </c>
      <c r="T7" s="20">
        <v>0</v>
      </c>
      <c r="U7" s="16"/>
      <c r="V7">
        <v>1629</v>
      </c>
      <c r="W7" s="28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</row>
    <row r="8" spans="1:40" ht="12.75">
      <c r="A8">
        <v>10</v>
      </c>
      <c r="B8" t="s">
        <v>115</v>
      </c>
      <c r="C8" s="16">
        <v>8590</v>
      </c>
      <c r="D8" s="16">
        <v>2008</v>
      </c>
      <c r="E8" s="22">
        <v>354.11</v>
      </c>
      <c r="F8" s="20">
        <v>0</v>
      </c>
      <c r="G8" s="20">
        <v>18199978</v>
      </c>
      <c r="H8" s="20">
        <v>3121067</v>
      </c>
      <c r="I8" s="20">
        <v>1659008</v>
      </c>
      <c r="J8" s="20">
        <v>520219</v>
      </c>
      <c r="K8" s="20">
        <v>127591</v>
      </c>
      <c r="L8" s="20">
        <v>491340</v>
      </c>
      <c r="M8" s="20">
        <v>1043049</v>
      </c>
      <c r="N8" s="20">
        <v>374564</v>
      </c>
      <c r="O8" s="20">
        <v>1355563</v>
      </c>
      <c r="P8" s="20">
        <v>34867</v>
      </c>
      <c r="Q8" s="20">
        <v>26857512</v>
      </c>
      <c r="R8" s="20">
        <v>0</v>
      </c>
      <c r="S8" s="20">
        <v>0</v>
      </c>
      <c r="T8" s="20">
        <v>0</v>
      </c>
      <c r="U8" s="16"/>
      <c r="V8">
        <v>76904</v>
      </c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</row>
    <row r="9" spans="1:40" ht="12.75">
      <c r="A9">
        <v>14</v>
      </c>
      <c r="B9" t="s">
        <v>160</v>
      </c>
      <c r="C9" s="16">
        <v>8590</v>
      </c>
      <c r="D9" s="16">
        <v>2008</v>
      </c>
      <c r="E9" s="22">
        <v>153.88</v>
      </c>
      <c r="F9" s="20">
        <v>0</v>
      </c>
      <c r="G9" s="20">
        <v>7329867</v>
      </c>
      <c r="H9" s="20">
        <v>2051221</v>
      </c>
      <c r="I9" s="20">
        <v>312623</v>
      </c>
      <c r="J9" s="20">
        <v>355563</v>
      </c>
      <c r="K9" s="20">
        <v>1618</v>
      </c>
      <c r="L9" s="20">
        <v>2147270</v>
      </c>
      <c r="M9" s="20">
        <v>5540</v>
      </c>
      <c r="N9" s="20">
        <v>0</v>
      </c>
      <c r="O9" s="20">
        <v>162387</v>
      </c>
      <c r="P9" s="20">
        <v>122786</v>
      </c>
      <c r="Q9" s="20">
        <v>12243303</v>
      </c>
      <c r="R9" s="20">
        <v>0</v>
      </c>
      <c r="S9" s="20">
        <v>0</v>
      </c>
      <c r="T9" s="20">
        <v>0</v>
      </c>
      <c r="U9" s="16"/>
      <c r="V9">
        <v>26512</v>
      </c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</row>
    <row r="10" spans="1:40" ht="12.75">
      <c r="A10">
        <v>20</v>
      </c>
      <c r="B10" t="s">
        <v>139</v>
      </c>
      <c r="C10" s="16">
        <v>8590</v>
      </c>
      <c r="D10" s="16">
        <v>2008</v>
      </c>
      <c r="E10" s="22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/>
      <c r="V10">
        <v>1208</v>
      </c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</row>
    <row r="11" spans="1:40" ht="12.75">
      <c r="A11">
        <v>21</v>
      </c>
      <c r="B11" t="s">
        <v>96</v>
      </c>
      <c r="C11" s="16">
        <v>8590</v>
      </c>
      <c r="D11" s="16">
        <v>2008</v>
      </c>
      <c r="E11" s="22">
        <v>25.32</v>
      </c>
      <c r="F11" s="20">
        <v>0</v>
      </c>
      <c r="G11" s="20">
        <v>968163</v>
      </c>
      <c r="H11" s="20">
        <v>295968</v>
      </c>
      <c r="I11" s="20">
        <v>123207</v>
      </c>
      <c r="J11" s="20">
        <v>16333</v>
      </c>
      <c r="K11" s="20">
        <v>0</v>
      </c>
      <c r="L11" s="20">
        <v>72508</v>
      </c>
      <c r="M11" s="20">
        <v>2771</v>
      </c>
      <c r="N11" s="20">
        <v>74337</v>
      </c>
      <c r="O11" s="20">
        <v>82476</v>
      </c>
      <c r="P11" s="20">
        <v>0</v>
      </c>
      <c r="Q11" s="20">
        <v>1635763</v>
      </c>
      <c r="R11" s="20">
        <v>0</v>
      </c>
      <c r="S11" s="20">
        <v>0</v>
      </c>
      <c r="T11" s="20">
        <v>0</v>
      </c>
      <c r="U11" s="16"/>
      <c r="V11">
        <v>2926</v>
      </c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</row>
    <row r="12" spans="1:40" ht="12.75">
      <c r="A12">
        <v>22</v>
      </c>
      <c r="B12" t="s">
        <v>93</v>
      </c>
      <c r="C12" s="16">
        <v>8590</v>
      </c>
      <c r="D12" s="16">
        <v>2008</v>
      </c>
      <c r="E12" s="22">
        <v>17.67</v>
      </c>
      <c r="F12" s="20">
        <v>0</v>
      </c>
      <c r="G12" s="20">
        <v>570868</v>
      </c>
      <c r="H12" s="20">
        <v>144850</v>
      </c>
      <c r="I12" s="20">
        <v>0</v>
      </c>
      <c r="J12" s="20">
        <v>34042</v>
      </c>
      <c r="K12" s="20">
        <v>0</v>
      </c>
      <c r="L12" s="20">
        <v>534</v>
      </c>
      <c r="M12" s="20">
        <v>0</v>
      </c>
      <c r="N12" s="20">
        <v>523515</v>
      </c>
      <c r="O12" s="20">
        <v>1375605</v>
      </c>
      <c r="P12" s="20">
        <v>16199</v>
      </c>
      <c r="Q12" s="20">
        <v>2633215</v>
      </c>
      <c r="R12" s="20">
        <v>0</v>
      </c>
      <c r="S12" s="20">
        <v>0</v>
      </c>
      <c r="T12" s="20">
        <v>0</v>
      </c>
      <c r="U12" s="16"/>
      <c r="V12">
        <v>4975</v>
      </c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</row>
    <row r="13" spans="1:40" ht="12.75">
      <c r="A13">
        <v>23</v>
      </c>
      <c r="B13" t="s">
        <v>144</v>
      </c>
      <c r="C13" s="16">
        <v>8590</v>
      </c>
      <c r="D13" s="16">
        <v>2008</v>
      </c>
      <c r="E13" s="22">
        <v>13.639999999999999</v>
      </c>
      <c r="F13" s="20">
        <v>0</v>
      </c>
      <c r="G13" s="20">
        <v>437496</v>
      </c>
      <c r="H13" s="20">
        <v>95807</v>
      </c>
      <c r="I13" s="20">
        <v>53305</v>
      </c>
      <c r="J13" s="20">
        <v>17352</v>
      </c>
      <c r="K13" s="20">
        <v>0</v>
      </c>
      <c r="L13" s="20">
        <v>119866</v>
      </c>
      <c r="M13" s="20">
        <v>6861</v>
      </c>
      <c r="N13" s="20">
        <v>9944</v>
      </c>
      <c r="O13" s="20">
        <v>7708</v>
      </c>
      <c r="P13" s="20">
        <v>0</v>
      </c>
      <c r="Q13" s="20">
        <v>748339</v>
      </c>
      <c r="R13" s="20">
        <v>0</v>
      </c>
      <c r="S13" s="20">
        <v>0</v>
      </c>
      <c r="T13" s="20">
        <v>0</v>
      </c>
      <c r="U13" s="16"/>
      <c r="V13">
        <v>1506</v>
      </c>
      <c r="W13" s="28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</row>
    <row r="14" spans="1:40" ht="12.75">
      <c r="A14">
        <v>26</v>
      </c>
      <c r="B14" t="s">
        <v>101</v>
      </c>
      <c r="C14" s="16">
        <v>8590</v>
      </c>
      <c r="D14" s="16">
        <v>2008</v>
      </c>
      <c r="E14" s="22">
        <v>134.32</v>
      </c>
      <c r="F14" s="20">
        <v>0</v>
      </c>
      <c r="G14" s="20">
        <v>4968054</v>
      </c>
      <c r="H14" s="20">
        <v>1620180</v>
      </c>
      <c r="I14" s="20">
        <v>0</v>
      </c>
      <c r="J14" s="20">
        <v>152527</v>
      </c>
      <c r="K14" s="20">
        <v>255</v>
      </c>
      <c r="L14" s="20">
        <v>785125</v>
      </c>
      <c r="M14" s="20">
        <v>0</v>
      </c>
      <c r="N14" s="20">
        <v>103320</v>
      </c>
      <c r="O14" s="20">
        <v>100127</v>
      </c>
      <c r="P14" s="20">
        <v>2215</v>
      </c>
      <c r="Q14" s="20">
        <v>7727373</v>
      </c>
      <c r="R14" s="20">
        <v>0</v>
      </c>
      <c r="S14" s="20">
        <v>0</v>
      </c>
      <c r="T14" s="20">
        <v>0</v>
      </c>
      <c r="U14" s="16"/>
      <c r="V14">
        <v>23290</v>
      </c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</row>
    <row r="15" spans="1:40" ht="12.75">
      <c r="A15">
        <v>29</v>
      </c>
      <c r="B15" t="s">
        <v>86</v>
      </c>
      <c r="C15" s="16">
        <v>8590</v>
      </c>
      <c r="D15" s="16">
        <v>2008</v>
      </c>
      <c r="E15" s="22">
        <v>374.91</v>
      </c>
      <c r="F15" s="20">
        <v>0</v>
      </c>
      <c r="G15" s="20">
        <v>18969183</v>
      </c>
      <c r="H15" s="20">
        <v>5353265</v>
      </c>
      <c r="I15" s="20">
        <v>4171329</v>
      </c>
      <c r="J15" s="20">
        <v>666177</v>
      </c>
      <c r="K15" s="20">
        <v>106626</v>
      </c>
      <c r="L15" s="20">
        <v>3344181</v>
      </c>
      <c r="M15" s="20">
        <v>4882032</v>
      </c>
      <c r="N15" s="20">
        <v>489849</v>
      </c>
      <c r="O15" s="20">
        <v>569612</v>
      </c>
      <c r="P15" s="20">
        <v>2751060</v>
      </c>
      <c r="Q15" s="20">
        <v>35801194</v>
      </c>
      <c r="R15" s="20">
        <v>0</v>
      </c>
      <c r="S15" s="20">
        <v>0</v>
      </c>
      <c r="T15" s="20">
        <v>0</v>
      </c>
      <c r="U15" s="16"/>
      <c r="V15">
        <v>43532</v>
      </c>
      <c r="W15" s="2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</row>
    <row r="16" spans="1:40" ht="12.75">
      <c r="A16">
        <v>32</v>
      </c>
      <c r="B16" t="s">
        <v>106</v>
      </c>
      <c r="C16" s="16">
        <v>8590</v>
      </c>
      <c r="D16" s="16">
        <v>2008</v>
      </c>
      <c r="E16" s="22">
        <v>115</v>
      </c>
      <c r="F16" s="20">
        <v>0</v>
      </c>
      <c r="G16" s="20">
        <v>5233749</v>
      </c>
      <c r="H16" s="20">
        <v>1554921</v>
      </c>
      <c r="I16" s="20">
        <v>0</v>
      </c>
      <c r="J16" s="20">
        <v>131269</v>
      </c>
      <c r="K16" s="20">
        <v>2004</v>
      </c>
      <c r="L16" s="20">
        <v>1455979</v>
      </c>
      <c r="M16" s="20">
        <v>69719</v>
      </c>
      <c r="N16" s="20">
        <v>160144</v>
      </c>
      <c r="O16" s="20">
        <v>90797</v>
      </c>
      <c r="P16" s="20">
        <v>25844</v>
      </c>
      <c r="Q16" s="20">
        <v>8672738</v>
      </c>
      <c r="R16" s="20">
        <v>0</v>
      </c>
      <c r="S16" s="20">
        <v>0</v>
      </c>
      <c r="T16" s="20">
        <v>0</v>
      </c>
      <c r="U16" s="16"/>
      <c r="V16">
        <v>46717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</row>
    <row r="17" spans="1:40" ht="12.75">
      <c r="A17">
        <v>35</v>
      </c>
      <c r="B17" t="s">
        <v>148</v>
      </c>
      <c r="C17" s="16">
        <v>8590</v>
      </c>
      <c r="D17" s="16">
        <v>2008</v>
      </c>
      <c r="E17" s="22">
        <v>18.29</v>
      </c>
      <c r="F17" s="20">
        <v>0</v>
      </c>
      <c r="G17" s="20">
        <v>833067</v>
      </c>
      <c r="H17" s="20">
        <v>182020</v>
      </c>
      <c r="I17" s="20">
        <v>97925</v>
      </c>
      <c r="J17" s="20">
        <v>45660</v>
      </c>
      <c r="K17" s="20">
        <v>0</v>
      </c>
      <c r="L17" s="20">
        <v>29707</v>
      </c>
      <c r="M17" s="20">
        <v>0</v>
      </c>
      <c r="N17" s="20">
        <v>113307</v>
      </c>
      <c r="O17" s="20">
        <v>28292</v>
      </c>
      <c r="P17" s="20">
        <v>0</v>
      </c>
      <c r="Q17" s="20">
        <v>1329978</v>
      </c>
      <c r="R17" s="20">
        <v>0</v>
      </c>
      <c r="S17" s="20">
        <v>0</v>
      </c>
      <c r="T17" s="20">
        <v>0</v>
      </c>
      <c r="U17" s="16"/>
      <c r="V17">
        <v>3584</v>
      </c>
      <c r="W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0"/>
    </row>
    <row r="18" spans="1:40" ht="12.75">
      <c r="A18">
        <v>37</v>
      </c>
      <c r="B18" t="s">
        <v>138</v>
      </c>
      <c r="C18" s="16">
        <v>8590</v>
      </c>
      <c r="D18" s="16">
        <v>2008</v>
      </c>
      <c r="E18" s="22">
        <v>22.13</v>
      </c>
      <c r="F18" s="20">
        <v>0</v>
      </c>
      <c r="G18" s="20">
        <v>591591</v>
      </c>
      <c r="H18" s="20">
        <v>139741</v>
      </c>
      <c r="I18" s="20">
        <v>0</v>
      </c>
      <c r="J18" s="20">
        <v>10964</v>
      </c>
      <c r="K18" s="20">
        <v>-141</v>
      </c>
      <c r="L18" s="20">
        <v>79668</v>
      </c>
      <c r="M18" s="20">
        <v>854</v>
      </c>
      <c r="N18" s="20">
        <v>30670</v>
      </c>
      <c r="O18" s="20">
        <v>1803</v>
      </c>
      <c r="P18" s="20">
        <v>0</v>
      </c>
      <c r="Q18" s="20">
        <v>855150</v>
      </c>
      <c r="R18" s="20">
        <v>0</v>
      </c>
      <c r="S18" s="20">
        <v>0</v>
      </c>
      <c r="T18" s="20">
        <v>0</v>
      </c>
      <c r="U18" s="16"/>
      <c r="V18">
        <v>18891</v>
      </c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</row>
    <row r="19" spans="1:40" ht="12.75">
      <c r="A19">
        <v>38</v>
      </c>
      <c r="B19" t="s">
        <v>133</v>
      </c>
      <c r="C19" s="16">
        <v>8590</v>
      </c>
      <c r="D19" s="16">
        <v>2008</v>
      </c>
      <c r="E19" s="22">
        <v>70.7</v>
      </c>
      <c r="F19" s="20">
        <v>0</v>
      </c>
      <c r="G19" s="20">
        <v>3021668</v>
      </c>
      <c r="H19" s="20">
        <v>861170</v>
      </c>
      <c r="I19" s="20">
        <v>168612</v>
      </c>
      <c r="J19" s="20">
        <v>117292</v>
      </c>
      <c r="K19" s="20">
        <v>5253</v>
      </c>
      <c r="L19" s="20">
        <v>111494</v>
      </c>
      <c r="M19" s="20">
        <v>71496</v>
      </c>
      <c r="N19" s="20">
        <v>173283</v>
      </c>
      <c r="O19" s="20">
        <v>109088</v>
      </c>
      <c r="P19" s="20">
        <v>18893</v>
      </c>
      <c r="Q19" s="20">
        <v>4620463</v>
      </c>
      <c r="R19" s="20">
        <v>0</v>
      </c>
      <c r="S19" s="20">
        <v>0</v>
      </c>
      <c r="T19" s="20">
        <v>0</v>
      </c>
      <c r="U19" s="16"/>
      <c r="V19">
        <v>13147</v>
      </c>
      <c r="W19" s="28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</row>
    <row r="20" spans="1:40" ht="12.75">
      <c r="A20">
        <v>39</v>
      </c>
      <c r="B20" t="s">
        <v>88</v>
      </c>
      <c r="C20" s="16">
        <v>8590</v>
      </c>
      <c r="D20" s="16">
        <v>2008</v>
      </c>
      <c r="E20" s="22">
        <v>49.900000000000006</v>
      </c>
      <c r="F20" s="20">
        <v>0</v>
      </c>
      <c r="G20" s="20">
        <v>1882815</v>
      </c>
      <c r="H20" s="20">
        <v>453875</v>
      </c>
      <c r="I20" s="20">
        <v>358791</v>
      </c>
      <c r="J20" s="20">
        <v>121039</v>
      </c>
      <c r="K20" s="20">
        <v>1159</v>
      </c>
      <c r="L20" s="20">
        <v>624119</v>
      </c>
      <c r="M20" s="20">
        <v>27266</v>
      </c>
      <c r="N20" s="20">
        <v>86866</v>
      </c>
      <c r="O20" s="20">
        <v>17601</v>
      </c>
      <c r="P20" s="20">
        <v>8081</v>
      </c>
      <c r="Q20" s="20">
        <v>3565450</v>
      </c>
      <c r="R20" s="20">
        <v>0</v>
      </c>
      <c r="S20" s="20">
        <v>0</v>
      </c>
      <c r="T20" s="20">
        <v>0</v>
      </c>
      <c r="U20" s="16"/>
      <c r="V20">
        <v>11240</v>
      </c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</row>
    <row r="21" spans="1:40" ht="12.75">
      <c r="A21">
        <v>43</v>
      </c>
      <c r="B21" t="s">
        <v>116</v>
      </c>
      <c r="C21" s="16">
        <v>8590</v>
      </c>
      <c r="D21" s="16">
        <v>2008</v>
      </c>
      <c r="E21" s="22">
        <v>27.64</v>
      </c>
      <c r="F21" s="20">
        <v>0</v>
      </c>
      <c r="G21" s="20">
        <v>1050605</v>
      </c>
      <c r="H21" s="20">
        <v>263480</v>
      </c>
      <c r="I21" s="20">
        <v>0</v>
      </c>
      <c r="J21" s="20">
        <v>39714</v>
      </c>
      <c r="K21" s="20">
        <v>0</v>
      </c>
      <c r="L21" s="20">
        <v>179718</v>
      </c>
      <c r="M21" s="20">
        <v>5052</v>
      </c>
      <c r="N21" s="20">
        <v>47739</v>
      </c>
      <c r="O21" s="20">
        <v>63239</v>
      </c>
      <c r="P21" s="20">
        <v>6503</v>
      </c>
      <c r="Q21" s="20">
        <v>1643044</v>
      </c>
      <c r="R21" s="20">
        <v>0</v>
      </c>
      <c r="S21" s="20">
        <v>0</v>
      </c>
      <c r="T21" s="20">
        <v>0</v>
      </c>
      <c r="U21" s="16"/>
      <c r="V21">
        <v>3984</v>
      </c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ht="12.75">
      <c r="A22">
        <v>45</v>
      </c>
      <c r="B22" t="s">
        <v>76</v>
      </c>
      <c r="C22" s="16">
        <v>8590</v>
      </c>
      <c r="D22" s="16">
        <v>2008</v>
      </c>
      <c r="E22" s="22">
        <v>10.42</v>
      </c>
      <c r="F22" s="20">
        <v>0</v>
      </c>
      <c r="G22" s="20">
        <v>387291</v>
      </c>
      <c r="H22" s="20">
        <v>89157</v>
      </c>
      <c r="I22" s="20">
        <v>125852</v>
      </c>
      <c r="J22" s="20">
        <v>6975</v>
      </c>
      <c r="K22" s="20">
        <v>35082</v>
      </c>
      <c r="L22" s="20">
        <v>35030</v>
      </c>
      <c r="M22" s="20">
        <v>3014</v>
      </c>
      <c r="N22" s="20">
        <v>27453</v>
      </c>
      <c r="O22" s="20">
        <v>30991</v>
      </c>
      <c r="P22" s="20">
        <v>0</v>
      </c>
      <c r="Q22" s="20">
        <v>740845</v>
      </c>
      <c r="R22" s="20">
        <v>0</v>
      </c>
      <c r="S22" s="20">
        <v>0</v>
      </c>
      <c r="T22" s="20">
        <v>0</v>
      </c>
      <c r="U22" s="16"/>
      <c r="V22">
        <v>1214</v>
      </c>
      <c r="W22" s="28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</row>
    <row r="23" spans="1:40" ht="12.75">
      <c r="A23">
        <v>46</v>
      </c>
      <c r="B23" s="42" t="s">
        <v>102</v>
      </c>
      <c r="C23" s="16">
        <v>8590</v>
      </c>
      <c r="D23" s="16">
        <v>2008</v>
      </c>
      <c r="E23" s="22">
        <v>19.73</v>
      </c>
      <c r="F23" s="20">
        <v>0</v>
      </c>
      <c r="G23" s="20">
        <v>840575</v>
      </c>
      <c r="H23" s="20">
        <v>164730</v>
      </c>
      <c r="I23" s="20">
        <v>48607</v>
      </c>
      <c r="J23" s="20">
        <v>26199</v>
      </c>
      <c r="K23" s="20">
        <v>0</v>
      </c>
      <c r="L23" s="20">
        <v>169831</v>
      </c>
      <c r="M23" s="20">
        <v>0</v>
      </c>
      <c r="N23" s="20">
        <v>66309</v>
      </c>
      <c r="O23" s="20">
        <v>88574</v>
      </c>
      <c r="P23" s="20">
        <v>0</v>
      </c>
      <c r="Q23" s="20">
        <v>1404825</v>
      </c>
      <c r="R23" s="20">
        <v>0</v>
      </c>
      <c r="S23" s="20">
        <v>0</v>
      </c>
      <c r="T23" s="20">
        <v>0</v>
      </c>
      <c r="U23" s="16"/>
      <c r="V23">
        <v>2419</v>
      </c>
      <c r="W23" s="28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</row>
    <row r="24" spans="1:40" ht="12.75">
      <c r="A24">
        <v>50</v>
      </c>
      <c r="B24" t="s">
        <v>156</v>
      </c>
      <c r="C24" s="16">
        <v>8590</v>
      </c>
      <c r="D24" s="16">
        <v>2008</v>
      </c>
      <c r="E24" s="22">
        <v>57.44</v>
      </c>
      <c r="F24" s="20">
        <v>0</v>
      </c>
      <c r="G24" s="20">
        <v>2548515</v>
      </c>
      <c r="H24" s="20">
        <v>615495</v>
      </c>
      <c r="I24" s="20">
        <v>49596</v>
      </c>
      <c r="J24" s="20">
        <v>121984</v>
      </c>
      <c r="K24" s="20">
        <v>248586</v>
      </c>
      <c r="L24" s="20">
        <v>2092369</v>
      </c>
      <c r="M24" s="20">
        <v>-54</v>
      </c>
      <c r="N24" s="20">
        <v>327277</v>
      </c>
      <c r="O24" s="20">
        <v>357453</v>
      </c>
      <c r="P24" s="20">
        <v>0</v>
      </c>
      <c r="Q24" s="20">
        <v>6361221</v>
      </c>
      <c r="R24" s="20">
        <v>0</v>
      </c>
      <c r="S24" s="20">
        <v>0</v>
      </c>
      <c r="T24" s="20">
        <v>0</v>
      </c>
      <c r="U24" s="16"/>
      <c r="V24">
        <v>13790</v>
      </c>
      <c r="W24" s="28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</row>
    <row r="25" spans="1:40" ht="12.75">
      <c r="A25">
        <v>54</v>
      </c>
      <c r="B25" t="s">
        <v>82</v>
      </c>
      <c r="C25" s="16">
        <v>8590</v>
      </c>
      <c r="D25" s="16">
        <v>2008</v>
      </c>
      <c r="E25" s="22">
        <v>15.96</v>
      </c>
      <c r="F25" s="20">
        <v>0</v>
      </c>
      <c r="G25" s="20">
        <v>538095</v>
      </c>
      <c r="H25" s="20">
        <v>152159</v>
      </c>
      <c r="I25" s="20">
        <v>46267</v>
      </c>
      <c r="J25" s="20">
        <v>21459</v>
      </c>
      <c r="K25" s="20">
        <v>0</v>
      </c>
      <c r="L25" s="20">
        <v>12392</v>
      </c>
      <c r="M25" s="20">
        <v>0</v>
      </c>
      <c r="N25" s="20">
        <v>713</v>
      </c>
      <c r="O25" s="20">
        <v>36222</v>
      </c>
      <c r="P25" s="20">
        <v>0</v>
      </c>
      <c r="Q25" s="20">
        <v>807307</v>
      </c>
      <c r="R25" s="20">
        <v>0</v>
      </c>
      <c r="S25" s="20">
        <v>0</v>
      </c>
      <c r="T25" s="20">
        <v>0</v>
      </c>
      <c r="U25" s="16"/>
      <c r="V25">
        <v>2268</v>
      </c>
      <c r="W25" s="28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</row>
    <row r="26" spans="1:40" ht="12.75">
      <c r="A26">
        <v>56</v>
      </c>
      <c r="B26" t="s">
        <v>118</v>
      </c>
      <c r="C26" s="16">
        <v>8590</v>
      </c>
      <c r="D26" s="16">
        <v>2008</v>
      </c>
      <c r="E26" s="22">
        <v>14.900000000000002</v>
      </c>
      <c r="F26" s="20">
        <v>0</v>
      </c>
      <c r="G26" s="20">
        <v>705647</v>
      </c>
      <c r="H26" s="20">
        <v>186191</v>
      </c>
      <c r="I26" s="20">
        <v>23280</v>
      </c>
      <c r="J26" s="20">
        <v>37763</v>
      </c>
      <c r="K26" s="20">
        <v>48395</v>
      </c>
      <c r="L26" s="20">
        <v>95384</v>
      </c>
      <c r="M26" s="20">
        <v>5200</v>
      </c>
      <c r="N26" s="20">
        <v>21425</v>
      </c>
      <c r="O26" s="20">
        <v>9839</v>
      </c>
      <c r="P26" s="20">
        <v>0</v>
      </c>
      <c r="Q26" s="20">
        <v>1133124</v>
      </c>
      <c r="R26" s="20">
        <v>0</v>
      </c>
      <c r="S26" s="20">
        <v>0</v>
      </c>
      <c r="T26" s="20">
        <v>0</v>
      </c>
      <c r="U26" s="16"/>
      <c r="V26">
        <v>1630</v>
      </c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</row>
    <row r="27" spans="1:40" ht="12.75">
      <c r="A27">
        <v>58</v>
      </c>
      <c r="B27" t="s">
        <v>119</v>
      </c>
      <c r="C27" s="16">
        <v>8590</v>
      </c>
      <c r="D27" s="16">
        <v>2008</v>
      </c>
      <c r="E27" s="22">
        <v>97.7</v>
      </c>
      <c r="F27" s="20">
        <v>0</v>
      </c>
      <c r="G27" s="20">
        <v>3651980</v>
      </c>
      <c r="H27" s="20">
        <v>970356</v>
      </c>
      <c r="I27" s="20">
        <v>836045</v>
      </c>
      <c r="J27" s="20">
        <v>148137</v>
      </c>
      <c r="K27" s="20">
        <v>0</v>
      </c>
      <c r="L27" s="20">
        <v>820123</v>
      </c>
      <c r="M27" s="20">
        <v>11912</v>
      </c>
      <c r="N27" s="20">
        <v>130859</v>
      </c>
      <c r="O27" s="20">
        <v>11624</v>
      </c>
      <c r="P27" s="20">
        <v>184995</v>
      </c>
      <c r="Q27" s="20">
        <v>6396041</v>
      </c>
      <c r="R27" s="20">
        <v>0</v>
      </c>
      <c r="S27" s="20">
        <v>0</v>
      </c>
      <c r="T27" s="20">
        <v>0</v>
      </c>
      <c r="U27" s="16"/>
      <c r="V27">
        <v>31658</v>
      </c>
      <c r="W27" s="28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</row>
    <row r="28" spans="1:40" ht="12.75">
      <c r="A28">
        <v>63</v>
      </c>
      <c r="B28" t="s">
        <v>85</v>
      </c>
      <c r="C28" s="16">
        <v>8590</v>
      </c>
      <c r="D28" s="16">
        <v>2008</v>
      </c>
      <c r="E28" s="22">
        <v>48.89000000000001</v>
      </c>
      <c r="F28" s="20">
        <v>0</v>
      </c>
      <c r="G28" s="20">
        <v>2096322</v>
      </c>
      <c r="H28" s="20">
        <v>777147</v>
      </c>
      <c r="I28" s="20">
        <v>601621</v>
      </c>
      <c r="J28" s="20">
        <v>104481</v>
      </c>
      <c r="K28" s="20">
        <v>0</v>
      </c>
      <c r="L28" s="20">
        <v>354036</v>
      </c>
      <c r="M28" s="20">
        <v>27552</v>
      </c>
      <c r="N28" s="20">
        <v>111268</v>
      </c>
      <c r="O28" s="20">
        <v>12209</v>
      </c>
      <c r="P28" s="20">
        <v>16306</v>
      </c>
      <c r="Q28" s="20">
        <v>4068330</v>
      </c>
      <c r="R28" s="20">
        <v>0</v>
      </c>
      <c r="S28" s="20">
        <v>0</v>
      </c>
      <c r="T28" s="20">
        <v>0</v>
      </c>
      <c r="U28" s="16"/>
      <c r="V28">
        <v>11731</v>
      </c>
      <c r="W28" s="2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</row>
    <row r="29" spans="1:40" ht="12.75">
      <c r="A29">
        <v>78</v>
      </c>
      <c r="B29" t="s">
        <v>107</v>
      </c>
      <c r="C29" s="16">
        <v>8590</v>
      </c>
      <c r="D29" s="16">
        <v>2008</v>
      </c>
      <c r="E29" s="22">
        <v>37.56</v>
      </c>
      <c r="F29" s="20">
        <v>0</v>
      </c>
      <c r="G29" s="20">
        <v>1283346</v>
      </c>
      <c r="H29" s="20">
        <v>319611</v>
      </c>
      <c r="I29" s="20">
        <v>371520</v>
      </c>
      <c r="J29" s="20">
        <v>62981</v>
      </c>
      <c r="K29" s="20">
        <v>0</v>
      </c>
      <c r="L29" s="20">
        <v>133140</v>
      </c>
      <c r="M29" s="20">
        <v>13999</v>
      </c>
      <c r="N29" s="20">
        <v>93024</v>
      </c>
      <c r="O29" s="20">
        <v>131072</v>
      </c>
      <c r="P29" s="20">
        <v>196058</v>
      </c>
      <c r="Q29" s="20">
        <v>2212635</v>
      </c>
      <c r="R29" s="20">
        <v>0</v>
      </c>
      <c r="S29" s="20">
        <v>0</v>
      </c>
      <c r="T29" s="20">
        <v>0</v>
      </c>
      <c r="U29" s="16"/>
      <c r="V29">
        <v>6208</v>
      </c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</row>
    <row r="30" spans="1:40" ht="12.75">
      <c r="A30">
        <v>79</v>
      </c>
      <c r="B30" t="s">
        <v>98</v>
      </c>
      <c r="C30" s="16">
        <v>8590</v>
      </c>
      <c r="D30" s="16">
        <v>2008</v>
      </c>
      <c r="E30" s="22">
        <v>19.52</v>
      </c>
      <c r="F30" s="20">
        <v>0</v>
      </c>
      <c r="G30" s="20">
        <v>750833</v>
      </c>
      <c r="H30" s="20">
        <v>294878</v>
      </c>
      <c r="I30" s="20">
        <v>101892</v>
      </c>
      <c r="J30" s="20">
        <v>29935</v>
      </c>
      <c r="K30" s="20">
        <v>0</v>
      </c>
      <c r="L30" s="20">
        <v>116097</v>
      </c>
      <c r="M30" s="20">
        <v>2054</v>
      </c>
      <c r="N30" s="20">
        <v>26656</v>
      </c>
      <c r="O30" s="20">
        <v>16819</v>
      </c>
      <c r="P30" s="20">
        <v>0</v>
      </c>
      <c r="Q30" s="20">
        <v>1339164</v>
      </c>
      <c r="R30" s="20">
        <v>0</v>
      </c>
      <c r="S30" s="20">
        <v>0</v>
      </c>
      <c r="T30" s="20">
        <v>0</v>
      </c>
      <c r="U30" s="16"/>
      <c r="V30">
        <v>1836</v>
      </c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</row>
    <row r="31" spans="1:40" ht="12.75">
      <c r="A31">
        <v>80</v>
      </c>
      <c r="B31" t="s">
        <v>143</v>
      </c>
      <c r="C31" s="16">
        <v>8590</v>
      </c>
      <c r="D31" s="16">
        <v>2008</v>
      </c>
      <c r="E31" s="22">
        <v>3.8099999999999996</v>
      </c>
      <c r="F31" s="20">
        <v>0</v>
      </c>
      <c r="G31" s="20">
        <v>149571</v>
      </c>
      <c r="H31" s="20">
        <v>36088</v>
      </c>
      <c r="I31" s="20">
        <v>33869</v>
      </c>
      <c r="J31" s="20">
        <v>3431</v>
      </c>
      <c r="K31" s="20">
        <v>0</v>
      </c>
      <c r="L31" s="20">
        <v>216403</v>
      </c>
      <c r="M31" s="20">
        <v>0</v>
      </c>
      <c r="N31" s="20">
        <v>0</v>
      </c>
      <c r="O31" s="20">
        <v>5149</v>
      </c>
      <c r="P31" s="20">
        <v>790</v>
      </c>
      <c r="Q31" s="20">
        <v>443721</v>
      </c>
      <c r="R31" s="20">
        <v>0</v>
      </c>
      <c r="S31" s="20">
        <v>0</v>
      </c>
      <c r="T31" s="20">
        <v>0</v>
      </c>
      <c r="U31" s="16"/>
      <c r="V31">
        <v>252</v>
      </c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</row>
    <row r="32" spans="1:40" ht="12.75">
      <c r="A32">
        <v>81</v>
      </c>
      <c r="B32" t="s">
        <v>84</v>
      </c>
      <c r="C32" s="16">
        <v>8590</v>
      </c>
      <c r="D32" s="16">
        <v>2008</v>
      </c>
      <c r="E32" s="22">
        <v>85.2</v>
      </c>
      <c r="F32" s="20">
        <v>0</v>
      </c>
      <c r="G32" s="20">
        <v>4031080</v>
      </c>
      <c r="H32" s="20">
        <v>1221062</v>
      </c>
      <c r="I32" s="20">
        <v>73166</v>
      </c>
      <c r="J32" s="20">
        <v>135047</v>
      </c>
      <c r="K32" s="20">
        <v>0</v>
      </c>
      <c r="L32" s="20">
        <v>2258277</v>
      </c>
      <c r="M32" s="20">
        <v>9781</v>
      </c>
      <c r="N32" s="20">
        <v>392775</v>
      </c>
      <c r="O32" s="20">
        <v>40750</v>
      </c>
      <c r="P32" s="20">
        <v>900</v>
      </c>
      <c r="Q32" s="20">
        <v>8161038</v>
      </c>
      <c r="R32" s="20">
        <v>0</v>
      </c>
      <c r="S32" s="20">
        <v>0</v>
      </c>
      <c r="T32" s="20">
        <v>0</v>
      </c>
      <c r="U32" s="16"/>
      <c r="V32">
        <v>22063</v>
      </c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</row>
    <row r="33" spans="1:40" ht="12.75">
      <c r="A33">
        <v>82</v>
      </c>
      <c r="B33" t="s">
        <v>83</v>
      </c>
      <c r="C33" s="16">
        <v>8590</v>
      </c>
      <c r="D33" s="16">
        <v>2008</v>
      </c>
      <c r="E33" s="22">
        <v>6.46</v>
      </c>
      <c r="F33" s="20">
        <v>0</v>
      </c>
      <c r="G33" s="20">
        <v>302281</v>
      </c>
      <c r="H33" s="20">
        <v>47210</v>
      </c>
      <c r="I33" s="20">
        <v>97336</v>
      </c>
      <c r="J33" s="20">
        <v>13316</v>
      </c>
      <c r="K33" s="20">
        <v>880</v>
      </c>
      <c r="L33" s="20">
        <v>30353</v>
      </c>
      <c r="M33" s="20">
        <v>30</v>
      </c>
      <c r="N33" s="20">
        <v>0</v>
      </c>
      <c r="O33" s="20">
        <v>25856</v>
      </c>
      <c r="P33" s="20">
        <v>0</v>
      </c>
      <c r="Q33" s="20">
        <v>517262</v>
      </c>
      <c r="R33" s="20">
        <v>0</v>
      </c>
      <c r="S33" s="20">
        <v>0</v>
      </c>
      <c r="T33" s="20">
        <v>0</v>
      </c>
      <c r="U33" s="16"/>
      <c r="V33">
        <v>224</v>
      </c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</row>
    <row r="34" spans="1:40" ht="12.75">
      <c r="A34">
        <v>84</v>
      </c>
      <c r="B34" t="s">
        <v>153</v>
      </c>
      <c r="C34" s="16">
        <v>8590</v>
      </c>
      <c r="D34" s="16">
        <v>2008</v>
      </c>
      <c r="E34" s="22">
        <v>84.23</v>
      </c>
      <c r="F34" s="20">
        <v>0</v>
      </c>
      <c r="G34" s="20">
        <v>3580422</v>
      </c>
      <c r="H34" s="20">
        <v>1328623</v>
      </c>
      <c r="I34" s="20">
        <v>3781</v>
      </c>
      <c r="J34" s="20">
        <v>166464</v>
      </c>
      <c r="K34" s="20">
        <v>3</v>
      </c>
      <c r="L34" s="20">
        <v>10807760</v>
      </c>
      <c r="M34" s="20">
        <v>2762</v>
      </c>
      <c r="N34" s="20">
        <v>70751</v>
      </c>
      <c r="O34" s="20">
        <v>52577</v>
      </c>
      <c r="P34" s="20">
        <v>63467</v>
      </c>
      <c r="Q34" s="20">
        <v>15949676</v>
      </c>
      <c r="R34" s="20">
        <v>0</v>
      </c>
      <c r="S34" s="20">
        <v>0</v>
      </c>
      <c r="T34" s="20">
        <v>0</v>
      </c>
      <c r="U34" s="16"/>
      <c r="V34">
        <v>47661</v>
      </c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</row>
    <row r="35" spans="1:40" ht="12.75">
      <c r="A35">
        <v>85</v>
      </c>
      <c r="B35" t="s">
        <v>128</v>
      </c>
      <c r="C35" s="16">
        <v>8590</v>
      </c>
      <c r="D35" s="16">
        <v>2008</v>
      </c>
      <c r="E35" s="22">
        <v>27.499999999999996</v>
      </c>
      <c r="F35" s="20">
        <v>0</v>
      </c>
      <c r="G35" s="20">
        <v>1184653</v>
      </c>
      <c r="H35" s="20">
        <v>279146</v>
      </c>
      <c r="I35" s="20">
        <v>126371</v>
      </c>
      <c r="J35" s="20">
        <v>45563</v>
      </c>
      <c r="K35" s="20">
        <v>0</v>
      </c>
      <c r="L35" s="20">
        <v>177267</v>
      </c>
      <c r="M35" s="20">
        <v>1070</v>
      </c>
      <c r="N35" s="20">
        <v>64865</v>
      </c>
      <c r="O35" s="20">
        <v>29642</v>
      </c>
      <c r="P35" s="20">
        <v>3786</v>
      </c>
      <c r="Q35" s="20">
        <v>1904791</v>
      </c>
      <c r="R35" s="20">
        <v>0</v>
      </c>
      <c r="S35" s="20">
        <v>0</v>
      </c>
      <c r="T35" s="20">
        <v>0</v>
      </c>
      <c r="U35" s="16"/>
      <c r="V35">
        <v>4378</v>
      </c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</row>
    <row r="36" spans="1:40" ht="12.75">
      <c r="A36">
        <v>96</v>
      </c>
      <c r="B36" t="s">
        <v>108</v>
      </c>
      <c r="C36" s="16">
        <v>8590</v>
      </c>
      <c r="D36" s="16">
        <v>2008</v>
      </c>
      <c r="E36" s="22">
        <v>9.97</v>
      </c>
      <c r="F36" s="20">
        <v>0</v>
      </c>
      <c r="G36" s="20">
        <v>412664</v>
      </c>
      <c r="H36" s="20">
        <v>95627</v>
      </c>
      <c r="I36" s="20">
        <v>0</v>
      </c>
      <c r="J36" s="20">
        <v>18532</v>
      </c>
      <c r="K36" s="20">
        <v>23988</v>
      </c>
      <c r="L36" s="20">
        <v>119947</v>
      </c>
      <c r="M36" s="20">
        <v>1945</v>
      </c>
      <c r="N36" s="20">
        <v>0</v>
      </c>
      <c r="O36" s="20">
        <v>3717</v>
      </c>
      <c r="P36" s="20">
        <v>0</v>
      </c>
      <c r="Q36" s="20">
        <v>676420</v>
      </c>
      <c r="R36" s="20">
        <v>0</v>
      </c>
      <c r="S36" s="20">
        <v>0</v>
      </c>
      <c r="T36" s="20">
        <v>0</v>
      </c>
      <c r="U36" s="16"/>
      <c r="V36">
        <v>1264</v>
      </c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</row>
    <row r="37" spans="1:40" ht="12.75">
      <c r="A37">
        <v>102</v>
      </c>
      <c r="B37" t="s">
        <v>163</v>
      </c>
      <c r="C37" s="16">
        <v>8590</v>
      </c>
      <c r="D37" s="16">
        <v>2008</v>
      </c>
      <c r="E37" s="22">
        <v>40.81</v>
      </c>
      <c r="F37" s="20">
        <v>0</v>
      </c>
      <c r="G37" s="20">
        <v>1339278</v>
      </c>
      <c r="H37" s="20">
        <v>339549</v>
      </c>
      <c r="I37" s="20">
        <v>0</v>
      </c>
      <c r="J37" s="20">
        <v>76573</v>
      </c>
      <c r="K37" s="20">
        <v>0</v>
      </c>
      <c r="L37" s="20">
        <v>1032</v>
      </c>
      <c r="M37" s="20">
        <v>0</v>
      </c>
      <c r="N37" s="20">
        <v>109434</v>
      </c>
      <c r="O37" s="20">
        <v>844956</v>
      </c>
      <c r="P37" s="20">
        <v>0</v>
      </c>
      <c r="Q37" s="20">
        <v>2710822</v>
      </c>
      <c r="R37" s="20">
        <v>0</v>
      </c>
      <c r="S37" s="20">
        <v>0</v>
      </c>
      <c r="T37" s="20">
        <v>0</v>
      </c>
      <c r="U37" s="16"/>
      <c r="V37">
        <v>13168</v>
      </c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</row>
    <row r="38" spans="1:40" ht="12.75">
      <c r="A38">
        <v>104</v>
      </c>
      <c r="B38" t="s">
        <v>113</v>
      </c>
      <c r="C38" s="16">
        <v>8590</v>
      </c>
      <c r="D38" s="16">
        <v>2008</v>
      </c>
      <c r="E38" s="22">
        <v>34.150000000000006</v>
      </c>
      <c r="F38" s="20">
        <v>0</v>
      </c>
      <c r="G38" s="20">
        <v>1521914</v>
      </c>
      <c r="H38" s="20">
        <v>541437</v>
      </c>
      <c r="I38" s="20">
        <v>115966</v>
      </c>
      <c r="J38" s="20">
        <v>49232</v>
      </c>
      <c r="K38" s="20">
        <v>0</v>
      </c>
      <c r="L38" s="20">
        <v>467571</v>
      </c>
      <c r="M38" s="20">
        <v>6650</v>
      </c>
      <c r="N38" s="20">
        <v>30787</v>
      </c>
      <c r="O38" s="20">
        <v>36003</v>
      </c>
      <c r="P38" s="20">
        <v>0</v>
      </c>
      <c r="Q38" s="20">
        <v>2769560</v>
      </c>
      <c r="R38" s="20">
        <v>0</v>
      </c>
      <c r="S38" s="20">
        <v>0</v>
      </c>
      <c r="T38" s="20">
        <v>0</v>
      </c>
      <c r="U38" s="16"/>
      <c r="V38">
        <v>5790</v>
      </c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</row>
    <row r="39" spans="1:40" ht="12.75">
      <c r="A39">
        <v>106</v>
      </c>
      <c r="B39" t="s">
        <v>74</v>
      </c>
      <c r="C39" s="16">
        <v>8590</v>
      </c>
      <c r="D39" s="16">
        <v>2008</v>
      </c>
      <c r="E39" s="22">
        <v>29.68</v>
      </c>
      <c r="F39" s="20">
        <v>0</v>
      </c>
      <c r="G39" s="20">
        <v>1136502</v>
      </c>
      <c r="H39" s="20">
        <v>256467</v>
      </c>
      <c r="I39" s="20">
        <v>80384</v>
      </c>
      <c r="J39" s="20">
        <v>76064</v>
      </c>
      <c r="K39" s="20">
        <v>0</v>
      </c>
      <c r="L39" s="20">
        <v>193240</v>
      </c>
      <c r="M39" s="20">
        <v>49488</v>
      </c>
      <c r="N39" s="20">
        <v>29688</v>
      </c>
      <c r="O39" s="20">
        <v>4352</v>
      </c>
      <c r="P39" s="20">
        <v>0</v>
      </c>
      <c r="Q39" s="20">
        <v>1826185</v>
      </c>
      <c r="R39" s="20">
        <v>0</v>
      </c>
      <c r="S39" s="20">
        <v>0</v>
      </c>
      <c r="T39" s="20">
        <v>0</v>
      </c>
      <c r="U39" s="16"/>
      <c r="V39">
        <v>4926</v>
      </c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</row>
    <row r="40" spans="1:40" ht="12.75">
      <c r="A40">
        <v>107</v>
      </c>
      <c r="B40" t="s">
        <v>97</v>
      </c>
      <c r="C40" s="16">
        <v>8590</v>
      </c>
      <c r="D40" s="16">
        <v>2008</v>
      </c>
      <c r="E40" s="22">
        <v>14.759999999999998</v>
      </c>
      <c r="F40" s="20">
        <v>0</v>
      </c>
      <c r="G40" s="20">
        <v>507448</v>
      </c>
      <c r="H40" s="20">
        <v>111628</v>
      </c>
      <c r="I40" s="20">
        <v>630</v>
      </c>
      <c r="J40" s="20">
        <v>35298</v>
      </c>
      <c r="K40" s="20">
        <v>0</v>
      </c>
      <c r="L40" s="20">
        <v>19116</v>
      </c>
      <c r="M40" s="20">
        <v>6935</v>
      </c>
      <c r="N40" s="20">
        <v>16662</v>
      </c>
      <c r="O40" s="20">
        <v>10887</v>
      </c>
      <c r="P40" s="20">
        <v>0</v>
      </c>
      <c r="Q40" s="20">
        <v>708604</v>
      </c>
      <c r="R40" s="20">
        <v>0</v>
      </c>
      <c r="S40" s="20">
        <v>0</v>
      </c>
      <c r="T40" s="20">
        <v>0</v>
      </c>
      <c r="U40" s="16"/>
      <c r="V40">
        <v>2275</v>
      </c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</row>
    <row r="41" spans="1:40" ht="12.75">
      <c r="A41">
        <v>108</v>
      </c>
      <c r="B41" t="s">
        <v>112</v>
      </c>
      <c r="C41" s="16">
        <v>8590</v>
      </c>
      <c r="D41" s="16">
        <v>2008</v>
      </c>
      <c r="E41" s="22">
        <v>25.6</v>
      </c>
      <c r="F41" s="20">
        <v>0</v>
      </c>
      <c r="G41" s="20">
        <v>898857</v>
      </c>
      <c r="H41" s="20">
        <v>0</v>
      </c>
      <c r="I41" s="20">
        <v>163991</v>
      </c>
      <c r="J41" s="20">
        <v>83265</v>
      </c>
      <c r="K41" s="20">
        <v>0</v>
      </c>
      <c r="L41" s="20">
        <v>31010</v>
      </c>
      <c r="M41" s="20">
        <v>50796</v>
      </c>
      <c r="N41" s="20">
        <v>0</v>
      </c>
      <c r="O41" s="20">
        <v>14171</v>
      </c>
      <c r="P41" s="20">
        <v>0</v>
      </c>
      <c r="Q41" s="20">
        <v>1242090</v>
      </c>
      <c r="R41" s="20">
        <v>0</v>
      </c>
      <c r="S41" s="20">
        <v>0</v>
      </c>
      <c r="T41" s="20">
        <v>0</v>
      </c>
      <c r="U41" s="16"/>
      <c r="V41">
        <v>5384</v>
      </c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</row>
    <row r="42" spans="1:40" ht="12.75">
      <c r="A42">
        <v>111</v>
      </c>
      <c r="B42" t="s">
        <v>79</v>
      </c>
      <c r="C42" s="16">
        <v>8590</v>
      </c>
      <c r="D42" s="16">
        <v>2008</v>
      </c>
      <c r="E42" s="22">
        <v>3.1799999999999997</v>
      </c>
      <c r="F42" s="20">
        <v>0</v>
      </c>
      <c r="G42" s="20">
        <v>178345</v>
      </c>
      <c r="H42" s="20">
        <v>30242</v>
      </c>
      <c r="I42" s="20">
        <v>33964</v>
      </c>
      <c r="J42" s="20">
        <v>10819</v>
      </c>
      <c r="K42" s="20">
        <v>0</v>
      </c>
      <c r="L42" s="20">
        <v>0</v>
      </c>
      <c r="M42" s="20">
        <v>0</v>
      </c>
      <c r="N42" s="20">
        <v>7696</v>
      </c>
      <c r="O42" s="20">
        <v>4059</v>
      </c>
      <c r="P42" s="20">
        <v>0</v>
      </c>
      <c r="Q42" s="20">
        <v>265125</v>
      </c>
      <c r="R42" s="20">
        <v>0</v>
      </c>
      <c r="S42" s="20">
        <v>0</v>
      </c>
      <c r="T42" s="20">
        <v>0</v>
      </c>
      <c r="U42" s="16"/>
      <c r="V42">
        <v>521</v>
      </c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</row>
    <row r="43" spans="1:40" ht="12.75">
      <c r="A43">
        <v>125</v>
      </c>
      <c r="B43" t="s">
        <v>99</v>
      </c>
      <c r="C43" s="16">
        <v>8590</v>
      </c>
      <c r="D43" s="16">
        <v>2008</v>
      </c>
      <c r="E43" s="22">
        <v>14.32</v>
      </c>
      <c r="F43" s="20">
        <v>0</v>
      </c>
      <c r="G43" s="20">
        <v>528425</v>
      </c>
      <c r="H43" s="20">
        <v>124898</v>
      </c>
      <c r="I43" s="20">
        <v>165083</v>
      </c>
      <c r="J43" s="20">
        <v>23410</v>
      </c>
      <c r="K43" s="20">
        <v>54211</v>
      </c>
      <c r="L43" s="20">
        <v>320140</v>
      </c>
      <c r="M43" s="20">
        <v>0</v>
      </c>
      <c r="N43" s="20">
        <v>931</v>
      </c>
      <c r="O43" s="20">
        <v>44118</v>
      </c>
      <c r="P43" s="20">
        <v>0</v>
      </c>
      <c r="Q43" s="20">
        <v>1261216</v>
      </c>
      <c r="R43" s="20">
        <v>0</v>
      </c>
      <c r="S43" s="20">
        <v>0</v>
      </c>
      <c r="T43" s="20">
        <v>0</v>
      </c>
      <c r="U43" s="16"/>
      <c r="V43">
        <v>1899</v>
      </c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0"/>
    </row>
    <row r="44" spans="1:40" ht="12.75">
      <c r="A44">
        <v>126</v>
      </c>
      <c r="B44" t="s">
        <v>127</v>
      </c>
      <c r="C44" s="16">
        <v>8590</v>
      </c>
      <c r="D44" s="16">
        <v>2008</v>
      </c>
      <c r="E44" s="22">
        <v>99.3</v>
      </c>
      <c r="F44" s="20">
        <v>0</v>
      </c>
      <c r="G44" s="20">
        <v>3018982</v>
      </c>
      <c r="H44" s="20">
        <v>788150</v>
      </c>
      <c r="I44" s="20">
        <v>1285774</v>
      </c>
      <c r="J44" s="20">
        <v>70758</v>
      </c>
      <c r="K44" s="20">
        <v>29123</v>
      </c>
      <c r="L44" s="20">
        <v>343473</v>
      </c>
      <c r="M44" s="20">
        <v>10783</v>
      </c>
      <c r="N44" s="20">
        <v>275869</v>
      </c>
      <c r="O44" s="20">
        <v>74745</v>
      </c>
      <c r="P44" s="20">
        <v>162579</v>
      </c>
      <c r="Q44" s="20">
        <v>5735078</v>
      </c>
      <c r="R44" s="20">
        <v>0</v>
      </c>
      <c r="S44" s="20">
        <v>0</v>
      </c>
      <c r="T44" s="20">
        <v>0</v>
      </c>
      <c r="U44" s="16"/>
      <c r="V44">
        <v>20908</v>
      </c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</row>
    <row r="45" spans="1:40" ht="12.75">
      <c r="A45">
        <v>128</v>
      </c>
      <c r="B45" t="s">
        <v>137</v>
      </c>
      <c r="C45" s="16">
        <v>8590</v>
      </c>
      <c r="D45" s="16">
        <v>2008</v>
      </c>
      <c r="E45" s="22">
        <v>249.18</v>
      </c>
      <c r="F45" s="20">
        <v>0</v>
      </c>
      <c r="G45" s="20">
        <v>13251015</v>
      </c>
      <c r="H45" s="20">
        <v>3680473</v>
      </c>
      <c r="I45" s="20">
        <v>3219926</v>
      </c>
      <c r="J45" s="20">
        <v>293708</v>
      </c>
      <c r="K45" s="20">
        <v>3477</v>
      </c>
      <c r="L45" s="20">
        <v>9597170</v>
      </c>
      <c r="M45" s="20">
        <v>1203981</v>
      </c>
      <c r="N45" s="20">
        <v>379995</v>
      </c>
      <c r="O45" s="20">
        <v>358039</v>
      </c>
      <c r="P45" s="20">
        <v>2153174</v>
      </c>
      <c r="Q45" s="20">
        <v>29834610</v>
      </c>
      <c r="R45" s="20">
        <v>0</v>
      </c>
      <c r="S45" s="20">
        <v>0</v>
      </c>
      <c r="T45" s="20">
        <v>0</v>
      </c>
      <c r="U45" s="16"/>
      <c r="V45">
        <v>48016</v>
      </c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</row>
    <row r="46" spans="1:40" ht="12.75">
      <c r="A46">
        <v>129</v>
      </c>
      <c r="B46" t="s">
        <v>157</v>
      </c>
      <c r="C46" s="16">
        <v>8590</v>
      </c>
      <c r="D46" s="16">
        <v>2008</v>
      </c>
      <c r="E46" s="22">
        <v>5.98</v>
      </c>
      <c r="F46" s="20">
        <v>0</v>
      </c>
      <c r="G46" s="20">
        <v>252044</v>
      </c>
      <c r="H46" s="20">
        <v>53156</v>
      </c>
      <c r="I46" s="20">
        <v>78049</v>
      </c>
      <c r="J46" s="20">
        <v>6382</v>
      </c>
      <c r="K46" s="20">
        <v>50145</v>
      </c>
      <c r="L46" s="20">
        <v>71239</v>
      </c>
      <c r="M46" s="20">
        <v>6916</v>
      </c>
      <c r="N46" s="20">
        <v>22768</v>
      </c>
      <c r="O46" s="20">
        <v>8969</v>
      </c>
      <c r="P46" s="20">
        <v>0</v>
      </c>
      <c r="Q46" s="20">
        <v>549668</v>
      </c>
      <c r="R46" s="20">
        <v>0</v>
      </c>
      <c r="S46" s="20">
        <v>0</v>
      </c>
      <c r="T46" s="20">
        <v>0</v>
      </c>
      <c r="U46" s="16"/>
      <c r="V46">
        <v>501</v>
      </c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0"/>
    </row>
    <row r="47" spans="1:40" ht="12.75">
      <c r="A47">
        <v>130</v>
      </c>
      <c r="B47" t="s">
        <v>132</v>
      </c>
      <c r="C47" s="16">
        <v>8590</v>
      </c>
      <c r="D47" s="16">
        <v>2008</v>
      </c>
      <c r="E47" s="22">
        <v>80.47</v>
      </c>
      <c r="F47" s="20">
        <v>0</v>
      </c>
      <c r="G47" s="20">
        <v>2952378</v>
      </c>
      <c r="H47" s="20">
        <v>814515</v>
      </c>
      <c r="I47" s="20">
        <v>777175</v>
      </c>
      <c r="J47" s="20">
        <v>150326</v>
      </c>
      <c r="K47" s="20">
        <v>5497</v>
      </c>
      <c r="L47" s="20">
        <v>1953612</v>
      </c>
      <c r="M47" s="20">
        <v>294053</v>
      </c>
      <c r="N47" s="20">
        <v>27507</v>
      </c>
      <c r="O47" s="20">
        <v>44050</v>
      </c>
      <c r="P47" s="20">
        <v>29182</v>
      </c>
      <c r="Q47" s="20">
        <v>6989931</v>
      </c>
      <c r="R47" s="20">
        <v>0</v>
      </c>
      <c r="S47" s="20">
        <v>0</v>
      </c>
      <c r="T47" s="20">
        <v>0</v>
      </c>
      <c r="U47" s="16"/>
      <c r="V47">
        <v>23626</v>
      </c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0"/>
    </row>
    <row r="48" spans="1:40" ht="12.75">
      <c r="A48">
        <v>131</v>
      </c>
      <c r="B48" t="s">
        <v>100</v>
      </c>
      <c r="C48" s="16">
        <v>8590</v>
      </c>
      <c r="D48" s="16">
        <v>2008</v>
      </c>
      <c r="E48" s="22">
        <v>115.15</v>
      </c>
      <c r="F48" s="20">
        <v>0</v>
      </c>
      <c r="G48" s="20">
        <v>4898040</v>
      </c>
      <c r="H48" s="20">
        <v>1382426</v>
      </c>
      <c r="I48" s="20">
        <v>217979</v>
      </c>
      <c r="J48" s="20">
        <v>204777</v>
      </c>
      <c r="K48" s="20">
        <v>5274</v>
      </c>
      <c r="L48" s="20">
        <v>1694406</v>
      </c>
      <c r="M48" s="20">
        <v>318170</v>
      </c>
      <c r="N48" s="20">
        <v>61219</v>
      </c>
      <c r="O48" s="20">
        <v>30681</v>
      </c>
      <c r="P48" s="20">
        <v>526</v>
      </c>
      <c r="Q48" s="20">
        <v>8812446</v>
      </c>
      <c r="R48" s="20">
        <v>0</v>
      </c>
      <c r="S48" s="20">
        <v>0</v>
      </c>
      <c r="T48" s="20">
        <v>0</v>
      </c>
      <c r="U48" s="16"/>
      <c r="V48">
        <v>36964</v>
      </c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0"/>
    </row>
    <row r="49" spans="1:40" ht="12.75">
      <c r="A49">
        <v>132</v>
      </c>
      <c r="B49" t="s">
        <v>105</v>
      </c>
      <c r="C49" s="16">
        <v>8590</v>
      </c>
      <c r="D49" s="16">
        <v>2008</v>
      </c>
      <c r="E49" s="22">
        <v>30.04</v>
      </c>
      <c r="F49" s="20">
        <v>0</v>
      </c>
      <c r="G49" s="20">
        <v>1356415</v>
      </c>
      <c r="H49" s="20">
        <v>395395</v>
      </c>
      <c r="I49" s="20">
        <v>0</v>
      </c>
      <c r="J49" s="20">
        <v>42139</v>
      </c>
      <c r="K49" s="20">
        <v>308</v>
      </c>
      <c r="L49" s="20">
        <v>320457</v>
      </c>
      <c r="M49" s="20">
        <v>20401</v>
      </c>
      <c r="N49" s="20">
        <v>27199</v>
      </c>
      <c r="O49" s="20">
        <v>19179</v>
      </c>
      <c r="P49" s="20">
        <v>6684</v>
      </c>
      <c r="Q49" s="20">
        <v>2174809</v>
      </c>
      <c r="R49" s="20">
        <v>0</v>
      </c>
      <c r="S49" s="20">
        <v>0</v>
      </c>
      <c r="T49" s="20">
        <v>0</v>
      </c>
      <c r="U49" s="16"/>
      <c r="V49">
        <v>11965</v>
      </c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</row>
    <row r="50" spans="1:40" ht="12.75">
      <c r="A50">
        <v>134</v>
      </c>
      <c r="B50" t="s">
        <v>87</v>
      </c>
      <c r="C50" s="16">
        <v>8590</v>
      </c>
      <c r="D50" s="16">
        <v>2008</v>
      </c>
      <c r="E50" s="22">
        <v>34.620000000000005</v>
      </c>
      <c r="F50" s="20">
        <v>0</v>
      </c>
      <c r="G50" s="20">
        <v>1359955</v>
      </c>
      <c r="H50" s="20">
        <v>379144</v>
      </c>
      <c r="I50" s="20">
        <v>153352</v>
      </c>
      <c r="J50" s="20">
        <v>102377</v>
      </c>
      <c r="K50" s="20">
        <v>42979</v>
      </c>
      <c r="L50" s="20">
        <v>167091</v>
      </c>
      <c r="M50" s="20">
        <v>0</v>
      </c>
      <c r="N50" s="20">
        <v>272159</v>
      </c>
      <c r="O50" s="20">
        <v>-85938</v>
      </c>
      <c r="P50" s="20">
        <v>600</v>
      </c>
      <c r="Q50" s="20">
        <v>2390519</v>
      </c>
      <c r="R50" s="20">
        <v>0</v>
      </c>
      <c r="S50" s="20">
        <v>0</v>
      </c>
      <c r="T50" s="20">
        <v>0</v>
      </c>
      <c r="U50" s="16"/>
      <c r="V50">
        <v>7752</v>
      </c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0"/>
    </row>
    <row r="51" spans="1:40" ht="12.75">
      <c r="A51">
        <v>137</v>
      </c>
      <c r="B51" t="s">
        <v>142</v>
      </c>
      <c r="C51" s="16">
        <v>8590</v>
      </c>
      <c r="D51" s="16">
        <v>2008</v>
      </c>
      <c r="E51" s="22">
        <v>14.43</v>
      </c>
      <c r="F51" s="20">
        <v>0</v>
      </c>
      <c r="G51" s="20">
        <v>599739</v>
      </c>
      <c r="H51" s="20">
        <v>214682</v>
      </c>
      <c r="I51" s="20">
        <v>102412</v>
      </c>
      <c r="J51" s="20">
        <v>26448</v>
      </c>
      <c r="K51" s="20">
        <v>25664</v>
      </c>
      <c r="L51" s="20">
        <v>170175</v>
      </c>
      <c r="M51" s="20">
        <v>8139</v>
      </c>
      <c r="N51" s="20">
        <v>11976</v>
      </c>
      <c r="O51" s="20">
        <v>9996</v>
      </c>
      <c r="P51" s="20">
        <v>2331</v>
      </c>
      <c r="Q51" s="20">
        <v>1166900</v>
      </c>
      <c r="R51" s="20">
        <v>0</v>
      </c>
      <c r="S51" s="20">
        <v>0</v>
      </c>
      <c r="T51" s="20">
        <v>0</v>
      </c>
      <c r="U51" s="16"/>
      <c r="V51">
        <v>289</v>
      </c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</row>
    <row r="52" spans="1:40" ht="12.75">
      <c r="A52">
        <v>138</v>
      </c>
      <c r="B52" t="s">
        <v>136</v>
      </c>
      <c r="C52" s="16">
        <v>8590</v>
      </c>
      <c r="D52" s="16">
        <v>2008</v>
      </c>
      <c r="E52" s="22">
        <v>61.89</v>
      </c>
      <c r="F52" s="20">
        <v>0</v>
      </c>
      <c r="G52" s="20">
        <v>2894881</v>
      </c>
      <c r="H52" s="20">
        <v>599295</v>
      </c>
      <c r="I52" s="20">
        <v>699315</v>
      </c>
      <c r="J52" s="20">
        <v>72096</v>
      </c>
      <c r="K52" s="20">
        <v>0</v>
      </c>
      <c r="L52" s="20">
        <v>528985</v>
      </c>
      <c r="M52" s="20">
        <v>131179</v>
      </c>
      <c r="N52" s="20">
        <v>47462</v>
      </c>
      <c r="O52" s="20">
        <v>8997</v>
      </c>
      <c r="P52" s="20">
        <v>8000</v>
      </c>
      <c r="Q52" s="20">
        <v>4974210</v>
      </c>
      <c r="R52" s="20">
        <v>0</v>
      </c>
      <c r="S52" s="20">
        <v>0</v>
      </c>
      <c r="T52" s="20">
        <v>0</v>
      </c>
      <c r="U52" s="16"/>
      <c r="V52">
        <v>15861</v>
      </c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</row>
    <row r="53" spans="1:40" ht="12.75">
      <c r="A53">
        <v>139</v>
      </c>
      <c r="B53" t="s">
        <v>151</v>
      </c>
      <c r="C53" s="16">
        <v>8590</v>
      </c>
      <c r="D53" s="16">
        <v>2008</v>
      </c>
      <c r="E53" s="22">
        <v>49.28</v>
      </c>
      <c r="F53" s="20">
        <v>0</v>
      </c>
      <c r="G53" s="20">
        <v>1992789</v>
      </c>
      <c r="H53" s="20">
        <v>487637</v>
      </c>
      <c r="I53" s="20">
        <v>81319</v>
      </c>
      <c r="J53" s="20">
        <v>33660</v>
      </c>
      <c r="K53" s="20">
        <v>763</v>
      </c>
      <c r="L53" s="20">
        <v>1952654</v>
      </c>
      <c r="M53" s="20">
        <v>116</v>
      </c>
      <c r="N53" s="20">
        <v>68062</v>
      </c>
      <c r="O53" s="20">
        <v>171206</v>
      </c>
      <c r="P53" s="20">
        <v>0</v>
      </c>
      <c r="Q53" s="20">
        <v>4788206</v>
      </c>
      <c r="R53" s="20">
        <v>0</v>
      </c>
      <c r="S53" s="20">
        <v>0</v>
      </c>
      <c r="T53" s="20">
        <v>0</v>
      </c>
      <c r="U53" s="16"/>
      <c r="V53">
        <v>21255</v>
      </c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0"/>
    </row>
    <row r="54" spans="1:40" ht="12.75">
      <c r="A54">
        <v>140</v>
      </c>
      <c r="B54" t="s">
        <v>89</v>
      </c>
      <c r="C54" s="16">
        <v>8590</v>
      </c>
      <c r="D54" s="16">
        <v>2008</v>
      </c>
      <c r="E54" s="22">
        <v>16.46</v>
      </c>
      <c r="F54" s="20">
        <v>0</v>
      </c>
      <c r="G54" s="20">
        <v>783934</v>
      </c>
      <c r="H54" s="20">
        <v>192424</v>
      </c>
      <c r="I54" s="20">
        <v>22238</v>
      </c>
      <c r="J54" s="20">
        <v>71968</v>
      </c>
      <c r="K54" s="20">
        <v>0</v>
      </c>
      <c r="L54" s="20">
        <v>107480</v>
      </c>
      <c r="M54" s="20">
        <v>5618</v>
      </c>
      <c r="N54" s="20">
        <v>40705</v>
      </c>
      <c r="O54" s="20">
        <v>14642</v>
      </c>
      <c r="P54" s="20">
        <v>16908</v>
      </c>
      <c r="Q54" s="20">
        <v>1222101</v>
      </c>
      <c r="R54" s="20">
        <v>0</v>
      </c>
      <c r="S54" s="20">
        <v>0</v>
      </c>
      <c r="T54" s="20">
        <v>0</v>
      </c>
      <c r="U54" s="16"/>
      <c r="V54">
        <v>4055</v>
      </c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0"/>
    </row>
    <row r="55" spans="1:40" ht="12.75">
      <c r="A55">
        <v>141</v>
      </c>
      <c r="B55" t="s">
        <v>78</v>
      </c>
      <c r="C55" s="16">
        <v>8590</v>
      </c>
      <c r="D55" s="16">
        <v>2008</v>
      </c>
      <c r="E55" s="22">
        <v>7.8500000000000005</v>
      </c>
      <c r="F55" s="20">
        <v>0</v>
      </c>
      <c r="G55" s="20">
        <v>275718</v>
      </c>
      <c r="H55" s="20">
        <v>54220</v>
      </c>
      <c r="I55" s="20">
        <v>43415</v>
      </c>
      <c r="J55" s="20">
        <v>8879</v>
      </c>
      <c r="K55" s="20">
        <v>13500</v>
      </c>
      <c r="L55" s="20">
        <v>25514</v>
      </c>
      <c r="M55" s="20">
        <v>4966</v>
      </c>
      <c r="N55" s="20">
        <v>10665</v>
      </c>
      <c r="O55" s="20">
        <v>20050</v>
      </c>
      <c r="P55" s="20">
        <v>1605</v>
      </c>
      <c r="Q55" s="20">
        <v>455322</v>
      </c>
      <c r="R55" s="20">
        <v>0</v>
      </c>
      <c r="S55" s="20">
        <v>0</v>
      </c>
      <c r="T55" s="20">
        <v>0</v>
      </c>
      <c r="U55" s="16"/>
      <c r="V55">
        <v>494</v>
      </c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30"/>
    </row>
    <row r="56" spans="1:40" ht="12.75">
      <c r="A56">
        <v>142</v>
      </c>
      <c r="B56" t="s">
        <v>126</v>
      </c>
      <c r="C56" s="16">
        <v>8590</v>
      </c>
      <c r="D56" s="16">
        <v>2008</v>
      </c>
      <c r="E56" s="22">
        <v>58.690000000000005</v>
      </c>
      <c r="F56" s="20">
        <v>0</v>
      </c>
      <c r="G56" s="20">
        <v>2493669</v>
      </c>
      <c r="H56" s="20">
        <v>658087</v>
      </c>
      <c r="I56" s="20">
        <v>383593</v>
      </c>
      <c r="J56" s="20">
        <v>108230</v>
      </c>
      <c r="K56" s="20">
        <v>0</v>
      </c>
      <c r="L56" s="20">
        <v>773082</v>
      </c>
      <c r="M56" s="20">
        <v>35791</v>
      </c>
      <c r="N56" s="20">
        <v>153685</v>
      </c>
      <c r="O56" s="20">
        <v>141867</v>
      </c>
      <c r="P56" s="20">
        <v>27623</v>
      </c>
      <c r="Q56" s="20">
        <v>4720381</v>
      </c>
      <c r="R56" s="20">
        <v>0</v>
      </c>
      <c r="S56" s="20">
        <v>0</v>
      </c>
      <c r="T56" s="20">
        <v>0</v>
      </c>
      <c r="U56" s="16"/>
      <c r="V56">
        <v>28659</v>
      </c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</row>
    <row r="57" spans="1:40" ht="12.75">
      <c r="A57">
        <v>145</v>
      </c>
      <c r="B57" t="s">
        <v>150</v>
      </c>
      <c r="C57" s="16">
        <v>8590</v>
      </c>
      <c r="D57" s="16">
        <v>2008</v>
      </c>
      <c r="E57" s="22">
        <v>103.71000000000001</v>
      </c>
      <c r="F57" s="20">
        <v>0</v>
      </c>
      <c r="G57" s="20">
        <v>4076147</v>
      </c>
      <c r="H57" s="20">
        <v>1524840</v>
      </c>
      <c r="I57" s="20">
        <v>0</v>
      </c>
      <c r="J57" s="20">
        <v>137845</v>
      </c>
      <c r="K57" s="20">
        <v>0</v>
      </c>
      <c r="L57" s="20">
        <v>798103</v>
      </c>
      <c r="M57" s="20">
        <v>199</v>
      </c>
      <c r="N57" s="20">
        <v>231912</v>
      </c>
      <c r="O57" s="20">
        <v>28571</v>
      </c>
      <c r="P57" s="20">
        <v>14645</v>
      </c>
      <c r="Q57" s="20">
        <v>6782972</v>
      </c>
      <c r="R57" s="20">
        <v>0</v>
      </c>
      <c r="S57" s="20">
        <v>0</v>
      </c>
      <c r="T57" s="20">
        <v>0</v>
      </c>
      <c r="U57" s="16"/>
      <c r="V57">
        <v>30005</v>
      </c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30"/>
    </row>
    <row r="58" spans="1:40" ht="12.75">
      <c r="A58">
        <v>147</v>
      </c>
      <c r="B58" t="s">
        <v>131</v>
      </c>
      <c r="C58" s="16">
        <v>8590</v>
      </c>
      <c r="D58" s="16">
        <v>2008</v>
      </c>
      <c r="E58" s="22">
        <v>26.99</v>
      </c>
      <c r="F58" s="20">
        <v>0</v>
      </c>
      <c r="G58" s="20">
        <v>936281</v>
      </c>
      <c r="H58" s="20">
        <v>325251</v>
      </c>
      <c r="I58" s="20">
        <v>55317</v>
      </c>
      <c r="J58" s="20">
        <v>102010</v>
      </c>
      <c r="K58" s="20">
        <v>0</v>
      </c>
      <c r="L58" s="20">
        <v>100187</v>
      </c>
      <c r="M58" s="20">
        <v>25839</v>
      </c>
      <c r="N58" s="20">
        <v>28973</v>
      </c>
      <c r="O58" s="20">
        <v>11120</v>
      </c>
      <c r="P58" s="20">
        <v>10799</v>
      </c>
      <c r="Q58" s="20">
        <v>1574179</v>
      </c>
      <c r="R58" s="20">
        <v>0</v>
      </c>
      <c r="S58" s="20">
        <v>0</v>
      </c>
      <c r="T58" s="20">
        <v>0</v>
      </c>
      <c r="U58" s="16"/>
      <c r="V58">
        <v>3063</v>
      </c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0"/>
    </row>
    <row r="59" spans="1:40" ht="12.75">
      <c r="A59">
        <v>148</v>
      </c>
      <c r="B59" t="s">
        <v>129</v>
      </c>
      <c r="C59" s="16">
        <v>8590</v>
      </c>
      <c r="D59" s="16">
        <v>2008</v>
      </c>
      <c r="E59" s="22">
        <v>4</v>
      </c>
      <c r="F59" s="20">
        <v>0</v>
      </c>
      <c r="G59" s="20">
        <v>239620</v>
      </c>
      <c r="H59" s="20">
        <v>38769</v>
      </c>
      <c r="I59" s="20">
        <v>0</v>
      </c>
      <c r="J59" s="20">
        <v>9802</v>
      </c>
      <c r="K59" s="20">
        <v>51546</v>
      </c>
      <c r="L59" s="20">
        <v>0</v>
      </c>
      <c r="M59" s="20">
        <v>2398</v>
      </c>
      <c r="N59" s="20">
        <v>24412</v>
      </c>
      <c r="O59" s="20">
        <v>47467</v>
      </c>
      <c r="P59" s="20">
        <v>0</v>
      </c>
      <c r="Q59" s="20">
        <v>414014</v>
      </c>
      <c r="R59" s="20">
        <v>0</v>
      </c>
      <c r="S59" s="20">
        <v>0</v>
      </c>
      <c r="T59" s="20">
        <v>0</v>
      </c>
      <c r="U59" s="16"/>
      <c r="V59">
        <v>897</v>
      </c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0"/>
    </row>
    <row r="60" spans="1:40" ht="12.75">
      <c r="A60">
        <v>150</v>
      </c>
      <c r="B60" t="s">
        <v>77</v>
      </c>
      <c r="C60" s="16">
        <v>8590</v>
      </c>
      <c r="D60" s="16">
        <v>2008</v>
      </c>
      <c r="E60" s="22">
        <v>20.18</v>
      </c>
      <c r="F60" s="20">
        <v>0</v>
      </c>
      <c r="G60" s="20">
        <v>694680</v>
      </c>
      <c r="H60" s="20">
        <v>177225</v>
      </c>
      <c r="I60" s="20">
        <v>88129</v>
      </c>
      <c r="J60" s="20">
        <v>15949</v>
      </c>
      <c r="K60" s="20">
        <v>31180</v>
      </c>
      <c r="L60" s="20">
        <v>315524</v>
      </c>
      <c r="M60" s="20">
        <v>16618</v>
      </c>
      <c r="N60" s="20">
        <v>0</v>
      </c>
      <c r="O60" s="20">
        <v>24716</v>
      </c>
      <c r="P60" s="20">
        <v>318</v>
      </c>
      <c r="Q60" s="20">
        <v>1363703</v>
      </c>
      <c r="R60" s="20">
        <v>0</v>
      </c>
      <c r="S60" s="20">
        <v>0</v>
      </c>
      <c r="T60" s="20">
        <v>0</v>
      </c>
      <c r="U60" s="16"/>
      <c r="V60">
        <v>1330</v>
      </c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0"/>
    </row>
    <row r="61" spans="1:40" ht="12.75">
      <c r="A61">
        <v>152</v>
      </c>
      <c r="B61" t="s">
        <v>94</v>
      </c>
      <c r="C61" s="16">
        <v>8590</v>
      </c>
      <c r="D61" s="16">
        <v>2008</v>
      </c>
      <c r="E61" s="22">
        <v>38.62</v>
      </c>
      <c r="F61" s="20">
        <v>0</v>
      </c>
      <c r="G61" s="20">
        <v>1618255</v>
      </c>
      <c r="H61" s="20">
        <v>766279</v>
      </c>
      <c r="I61" s="20">
        <v>97</v>
      </c>
      <c r="J61" s="20">
        <v>57439</v>
      </c>
      <c r="K61" s="20">
        <v>79214</v>
      </c>
      <c r="L61" s="20">
        <v>165015</v>
      </c>
      <c r="M61" s="20">
        <v>73277</v>
      </c>
      <c r="N61" s="20">
        <v>125678</v>
      </c>
      <c r="O61" s="20">
        <v>25472</v>
      </c>
      <c r="P61" s="20">
        <v>2</v>
      </c>
      <c r="Q61" s="20">
        <v>2910724</v>
      </c>
      <c r="R61" s="20">
        <v>0</v>
      </c>
      <c r="S61" s="20">
        <v>0</v>
      </c>
      <c r="T61" s="20">
        <v>0</v>
      </c>
      <c r="U61" s="16"/>
      <c r="V61">
        <v>4449</v>
      </c>
      <c r="W61" s="28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30"/>
    </row>
    <row r="62" spans="1:40" ht="12.75">
      <c r="A62">
        <v>153</v>
      </c>
      <c r="B62" t="s">
        <v>147</v>
      </c>
      <c r="C62" s="16">
        <v>8590</v>
      </c>
      <c r="D62" s="16">
        <v>2008</v>
      </c>
      <c r="E62" s="22">
        <v>14.21</v>
      </c>
      <c r="F62" s="20">
        <v>0</v>
      </c>
      <c r="G62" s="20">
        <v>616900</v>
      </c>
      <c r="H62" s="20">
        <v>167347</v>
      </c>
      <c r="I62" s="20">
        <v>7869</v>
      </c>
      <c r="J62" s="20">
        <v>67039</v>
      </c>
      <c r="K62" s="20">
        <v>0</v>
      </c>
      <c r="L62" s="20">
        <v>87354</v>
      </c>
      <c r="M62" s="20">
        <v>1818</v>
      </c>
      <c r="N62" s="20">
        <v>23940</v>
      </c>
      <c r="O62" s="20">
        <v>11294</v>
      </c>
      <c r="P62" s="20">
        <v>0</v>
      </c>
      <c r="Q62" s="20">
        <v>983561</v>
      </c>
      <c r="R62" s="20">
        <v>0</v>
      </c>
      <c r="S62" s="20">
        <v>0</v>
      </c>
      <c r="T62" s="20">
        <v>0</v>
      </c>
      <c r="U62" s="16"/>
      <c r="V62">
        <v>1717</v>
      </c>
      <c r="W62" s="28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30"/>
    </row>
    <row r="63" spans="1:40" ht="12.75">
      <c r="A63">
        <v>155</v>
      </c>
      <c r="B63" t="s">
        <v>114</v>
      </c>
      <c r="C63" s="16">
        <v>8590</v>
      </c>
      <c r="D63" s="16">
        <v>2008</v>
      </c>
      <c r="E63" s="22">
        <v>86.17</v>
      </c>
      <c r="F63" s="20">
        <v>0</v>
      </c>
      <c r="G63" s="20">
        <v>4200589</v>
      </c>
      <c r="H63" s="20">
        <v>1491120</v>
      </c>
      <c r="I63" s="20">
        <v>271911</v>
      </c>
      <c r="J63" s="20">
        <v>201204</v>
      </c>
      <c r="K63" s="20">
        <v>43499</v>
      </c>
      <c r="L63" s="20">
        <v>11309542</v>
      </c>
      <c r="M63" s="20">
        <v>173629</v>
      </c>
      <c r="N63" s="20">
        <v>96283</v>
      </c>
      <c r="O63" s="20">
        <v>1417808</v>
      </c>
      <c r="P63" s="20">
        <v>35524</v>
      </c>
      <c r="Q63" s="20">
        <v>19170061</v>
      </c>
      <c r="R63" s="20">
        <v>0</v>
      </c>
      <c r="S63" s="20">
        <v>0</v>
      </c>
      <c r="T63" s="20">
        <v>0</v>
      </c>
      <c r="U63" s="16"/>
      <c r="V63">
        <v>34477</v>
      </c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0"/>
    </row>
    <row r="64" spans="1:40" ht="12.75">
      <c r="A64">
        <v>156</v>
      </c>
      <c r="B64" t="s">
        <v>117</v>
      </c>
      <c r="C64" s="16">
        <v>8590</v>
      </c>
      <c r="D64" s="16">
        <v>2008</v>
      </c>
      <c r="E64" s="22">
        <v>36.57</v>
      </c>
      <c r="F64" s="20">
        <v>0</v>
      </c>
      <c r="G64" s="20">
        <v>1522827</v>
      </c>
      <c r="H64" s="20">
        <v>328762</v>
      </c>
      <c r="I64" s="20">
        <v>121460</v>
      </c>
      <c r="J64" s="20">
        <v>39509</v>
      </c>
      <c r="K64" s="20">
        <v>2981</v>
      </c>
      <c r="L64" s="20">
        <v>250511</v>
      </c>
      <c r="M64" s="20">
        <v>48289</v>
      </c>
      <c r="N64" s="20">
        <v>33198</v>
      </c>
      <c r="O64" s="20">
        <v>9962</v>
      </c>
      <c r="P64" s="20">
        <v>0</v>
      </c>
      <c r="Q64" s="20">
        <v>2357499</v>
      </c>
      <c r="R64" s="20">
        <v>0</v>
      </c>
      <c r="S64" s="20">
        <v>0</v>
      </c>
      <c r="T64" s="20">
        <v>0</v>
      </c>
      <c r="U64" s="16"/>
      <c r="V64">
        <v>7230</v>
      </c>
      <c r="W64" s="28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30"/>
    </row>
    <row r="65" spans="1:40" ht="12.75">
      <c r="A65">
        <v>157</v>
      </c>
      <c r="B65" t="s">
        <v>135</v>
      </c>
      <c r="C65" s="16">
        <v>8590</v>
      </c>
      <c r="D65" s="16">
        <v>2008</v>
      </c>
      <c r="E65" s="22">
        <v>8.32</v>
      </c>
      <c r="F65" s="20">
        <v>0</v>
      </c>
      <c r="G65" s="20">
        <v>308332</v>
      </c>
      <c r="H65" s="20">
        <v>86810</v>
      </c>
      <c r="I65" s="20">
        <v>0</v>
      </c>
      <c r="J65" s="20">
        <v>12974</v>
      </c>
      <c r="K65" s="20">
        <v>0</v>
      </c>
      <c r="L65" s="20">
        <v>99826</v>
      </c>
      <c r="M65" s="20">
        <v>24819</v>
      </c>
      <c r="N65" s="20">
        <v>14468</v>
      </c>
      <c r="O65" s="20">
        <v>10987</v>
      </c>
      <c r="P65" s="20">
        <v>0</v>
      </c>
      <c r="Q65" s="20">
        <v>558216</v>
      </c>
      <c r="R65" s="20">
        <v>0</v>
      </c>
      <c r="S65" s="20">
        <v>0</v>
      </c>
      <c r="T65" s="20">
        <v>0</v>
      </c>
      <c r="U65" s="16"/>
      <c r="V65">
        <v>2799</v>
      </c>
      <c r="W65" s="28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0"/>
    </row>
    <row r="66" spans="1:40" ht="12.75">
      <c r="A66">
        <v>158</v>
      </c>
      <c r="B66" t="s">
        <v>73</v>
      </c>
      <c r="C66" s="16">
        <v>8590</v>
      </c>
      <c r="D66" s="16">
        <v>2008</v>
      </c>
      <c r="E66" s="22">
        <v>9.91</v>
      </c>
      <c r="F66" s="20">
        <v>0</v>
      </c>
      <c r="G66" s="20">
        <v>282610</v>
      </c>
      <c r="H66" s="20">
        <v>64078</v>
      </c>
      <c r="I66" s="20">
        <v>0</v>
      </c>
      <c r="J66" s="20">
        <v>17789</v>
      </c>
      <c r="K66" s="20">
        <v>0</v>
      </c>
      <c r="L66" s="20">
        <v>43489</v>
      </c>
      <c r="M66" s="20">
        <v>2746</v>
      </c>
      <c r="N66" s="20">
        <v>19227</v>
      </c>
      <c r="O66" s="20">
        <v>19886</v>
      </c>
      <c r="P66" s="20">
        <v>0</v>
      </c>
      <c r="Q66" s="20">
        <v>449825</v>
      </c>
      <c r="R66" s="20">
        <v>0</v>
      </c>
      <c r="S66" s="20">
        <v>0</v>
      </c>
      <c r="T66" s="20">
        <v>0</v>
      </c>
      <c r="U66" s="16"/>
      <c r="V66">
        <v>1358</v>
      </c>
      <c r="W66" s="28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30"/>
    </row>
    <row r="67" spans="1:40" ht="12.75">
      <c r="A67">
        <v>159</v>
      </c>
      <c r="B67" t="s">
        <v>104</v>
      </c>
      <c r="C67" s="16">
        <v>8590</v>
      </c>
      <c r="D67" s="16">
        <v>2008</v>
      </c>
      <c r="E67" s="22">
        <v>64</v>
      </c>
      <c r="F67" s="20">
        <v>0</v>
      </c>
      <c r="G67" s="20">
        <v>2838801</v>
      </c>
      <c r="H67" s="20">
        <v>1072513</v>
      </c>
      <c r="I67" s="20">
        <v>0</v>
      </c>
      <c r="J67" s="20">
        <v>93234</v>
      </c>
      <c r="K67" s="20">
        <v>863</v>
      </c>
      <c r="L67" s="20">
        <v>6100998</v>
      </c>
      <c r="M67" s="20">
        <v>0</v>
      </c>
      <c r="N67" s="20">
        <v>378405</v>
      </c>
      <c r="O67" s="20">
        <v>61607</v>
      </c>
      <c r="P67" s="20">
        <v>82386</v>
      </c>
      <c r="Q67" s="20">
        <v>10464035</v>
      </c>
      <c r="R67" s="20">
        <v>0</v>
      </c>
      <c r="S67" s="20">
        <v>0</v>
      </c>
      <c r="T67" s="20">
        <v>0</v>
      </c>
      <c r="U67" s="16"/>
      <c r="V67">
        <v>33572</v>
      </c>
      <c r="W67" s="28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0"/>
    </row>
    <row r="68" spans="1:40" ht="12.75">
      <c r="A68">
        <v>161</v>
      </c>
      <c r="B68" t="s">
        <v>164</v>
      </c>
      <c r="C68" s="16">
        <v>8590</v>
      </c>
      <c r="D68" s="16">
        <v>2008</v>
      </c>
      <c r="E68" s="22">
        <v>71.56</v>
      </c>
      <c r="F68" s="20">
        <v>0</v>
      </c>
      <c r="G68" s="20">
        <v>3164340</v>
      </c>
      <c r="H68" s="20">
        <v>668985</v>
      </c>
      <c r="I68" s="20">
        <v>311962</v>
      </c>
      <c r="J68" s="20">
        <v>138150</v>
      </c>
      <c r="K68" s="20">
        <v>0</v>
      </c>
      <c r="L68" s="20">
        <v>317805</v>
      </c>
      <c r="M68" s="20">
        <v>125077</v>
      </c>
      <c r="N68" s="20">
        <v>47473</v>
      </c>
      <c r="O68" s="20">
        <v>113442</v>
      </c>
      <c r="P68" s="20">
        <v>413866</v>
      </c>
      <c r="Q68" s="20">
        <v>4473368</v>
      </c>
      <c r="R68" s="20">
        <v>0</v>
      </c>
      <c r="S68" s="20">
        <v>0</v>
      </c>
      <c r="T68" s="20">
        <v>0</v>
      </c>
      <c r="U68" s="16"/>
      <c r="V68">
        <v>27113</v>
      </c>
      <c r="W68" s="28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30"/>
    </row>
    <row r="69" spans="1:40" ht="12.75">
      <c r="A69">
        <v>162</v>
      </c>
      <c r="B69" t="s">
        <v>154</v>
      </c>
      <c r="C69" s="16">
        <v>8590</v>
      </c>
      <c r="D69" s="16">
        <v>2008</v>
      </c>
      <c r="E69" s="22">
        <v>94</v>
      </c>
      <c r="F69" s="20">
        <v>0</v>
      </c>
      <c r="G69" s="20">
        <v>3680033</v>
      </c>
      <c r="H69" s="20">
        <v>1027977</v>
      </c>
      <c r="I69" s="20">
        <v>517665</v>
      </c>
      <c r="J69" s="20">
        <v>90214</v>
      </c>
      <c r="K69" s="20">
        <v>19693</v>
      </c>
      <c r="L69" s="20">
        <v>6975815</v>
      </c>
      <c r="M69" s="20">
        <v>14612</v>
      </c>
      <c r="N69" s="20">
        <v>163251</v>
      </c>
      <c r="O69" s="20">
        <v>315500</v>
      </c>
      <c r="P69" s="20">
        <v>0</v>
      </c>
      <c r="Q69" s="20">
        <v>12804760</v>
      </c>
      <c r="R69" s="20">
        <v>0</v>
      </c>
      <c r="S69" s="20">
        <v>0</v>
      </c>
      <c r="T69" s="20">
        <v>0</v>
      </c>
      <c r="U69" s="16"/>
      <c r="V69">
        <v>59724</v>
      </c>
      <c r="W69" s="28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0"/>
    </row>
    <row r="70" spans="1:40" ht="12.75">
      <c r="A70">
        <v>164</v>
      </c>
      <c r="B70" t="s">
        <v>80</v>
      </c>
      <c r="C70" s="16">
        <v>8590</v>
      </c>
      <c r="D70" s="16">
        <v>2008</v>
      </c>
      <c r="E70" s="22">
        <v>113.17999999999999</v>
      </c>
      <c r="F70" s="20">
        <v>0</v>
      </c>
      <c r="G70" s="20">
        <v>5599190</v>
      </c>
      <c r="H70" s="20">
        <v>1552894</v>
      </c>
      <c r="I70" s="20">
        <v>841354</v>
      </c>
      <c r="J70" s="20">
        <v>109094</v>
      </c>
      <c r="K70" s="20">
        <v>950</v>
      </c>
      <c r="L70" s="20">
        <v>1762064</v>
      </c>
      <c r="M70" s="20">
        <v>123376</v>
      </c>
      <c r="N70" s="20">
        <v>202506</v>
      </c>
      <c r="O70" s="20">
        <v>215200</v>
      </c>
      <c r="P70" s="20">
        <v>24621</v>
      </c>
      <c r="Q70" s="20">
        <v>10382007</v>
      </c>
      <c r="R70" s="20">
        <v>0</v>
      </c>
      <c r="S70" s="20">
        <v>0</v>
      </c>
      <c r="T70" s="20">
        <v>0</v>
      </c>
      <c r="U70" s="16"/>
      <c r="V70">
        <v>31048</v>
      </c>
      <c r="W70" s="28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0"/>
    </row>
    <row r="71" spans="1:40" ht="12.75">
      <c r="A71">
        <v>165</v>
      </c>
      <c r="B71" t="s">
        <v>91</v>
      </c>
      <c r="C71" s="16">
        <v>8590</v>
      </c>
      <c r="D71" s="16">
        <v>2008</v>
      </c>
      <c r="E71" s="22">
        <v>12.19</v>
      </c>
      <c r="F71" s="20">
        <v>0</v>
      </c>
      <c r="G71" s="20">
        <v>401110</v>
      </c>
      <c r="H71" s="20">
        <v>93503</v>
      </c>
      <c r="I71" s="20">
        <v>129942</v>
      </c>
      <c r="J71" s="20">
        <v>19795</v>
      </c>
      <c r="K71" s="20">
        <v>447</v>
      </c>
      <c r="L71" s="20">
        <v>90481</v>
      </c>
      <c r="M71" s="20">
        <v>3289</v>
      </c>
      <c r="N71" s="20">
        <v>20993</v>
      </c>
      <c r="O71" s="20">
        <v>30971</v>
      </c>
      <c r="P71" s="20">
        <v>0</v>
      </c>
      <c r="Q71" s="20">
        <v>790531</v>
      </c>
      <c r="R71" s="20">
        <v>0</v>
      </c>
      <c r="S71" s="20">
        <v>0</v>
      </c>
      <c r="T71" s="20">
        <v>0</v>
      </c>
      <c r="U71" s="16"/>
      <c r="V71">
        <v>1459</v>
      </c>
      <c r="W71" s="28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30"/>
    </row>
    <row r="72" spans="1:40" ht="12.75">
      <c r="A72">
        <v>167</v>
      </c>
      <c r="B72" t="s">
        <v>81</v>
      </c>
      <c r="C72" s="16">
        <v>8590</v>
      </c>
      <c r="D72" s="16">
        <v>2008</v>
      </c>
      <c r="E72" s="22">
        <v>11.82</v>
      </c>
      <c r="F72" s="20">
        <v>0</v>
      </c>
      <c r="G72" s="20">
        <v>414185</v>
      </c>
      <c r="H72" s="20">
        <v>98721</v>
      </c>
      <c r="I72" s="20">
        <v>13573</v>
      </c>
      <c r="J72" s="20">
        <v>28744</v>
      </c>
      <c r="K72" s="20">
        <v>25961</v>
      </c>
      <c r="L72" s="20">
        <v>59680</v>
      </c>
      <c r="M72" s="20">
        <v>0</v>
      </c>
      <c r="N72" s="20">
        <v>62893</v>
      </c>
      <c r="O72" s="20">
        <v>35591</v>
      </c>
      <c r="P72" s="20">
        <v>155</v>
      </c>
      <c r="Q72" s="20">
        <v>739193</v>
      </c>
      <c r="R72" s="20">
        <v>0</v>
      </c>
      <c r="S72" s="20">
        <v>0</v>
      </c>
      <c r="T72" s="20">
        <v>0</v>
      </c>
      <c r="U72" s="16"/>
      <c r="V72">
        <v>560</v>
      </c>
      <c r="W72" s="28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30"/>
    </row>
    <row r="73" spans="1:40" ht="12.75">
      <c r="A73">
        <v>168</v>
      </c>
      <c r="B73" t="s">
        <v>75</v>
      </c>
      <c r="C73" s="16">
        <v>8590</v>
      </c>
      <c r="D73" s="16">
        <v>2008</v>
      </c>
      <c r="E73" s="22">
        <v>56.17</v>
      </c>
      <c r="F73" s="20">
        <v>0</v>
      </c>
      <c r="G73" s="20">
        <v>2800450</v>
      </c>
      <c r="H73" s="20">
        <v>840689</v>
      </c>
      <c r="I73" s="20">
        <v>350886</v>
      </c>
      <c r="J73" s="20">
        <v>103986</v>
      </c>
      <c r="K73" s="20">
        <v>552</v>
      </c>
      <c r="L73" s="20">
        <v>1011718</v>
      </c>
      <c r="M73" s="20">
        <v>0</v>
      </c>
      <c r="N73" s="20">
        <v>148346</v>
      </c>
      <c r="O73" s="20">
        <v>123075</v>
      </c>
      <c r="P73" s="20">
        <v>0</v>
      </c>
      <c r="Q73" s="20">
        <v>5379702</v>
      </c>
      <c r="R73" s="20">
        <v>0</v>
      </c>
      <c r="S73" s="20">
        <v>0</v>
      </c>
      <c r="T73" s="20">
        <v>0</v>
      </c>
      <c r="U73" s="16"/>
      <c r="V73">
        <v>18831</v>
      </c>
      <c r="W73" s="28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30"/>
    </row>
    <row r="74" spans="1:40" ht="12.75">
      <c r="A74">
        <v>169</v>
      </c>
      <c r="B74" t="s">
        <v>140</v>
      </c>
      <c r="C74" s="16">
        <v>8590</v>
      </c>
      <c r="D74" s="16">
        <v>2008</v>
      </c>
      <c r="E74" s="22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16"/>
      <c r="V74">
        <v>1590</v>
      </c>
      <c r="W74" s="28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0"/>
    </row>
    <row r="75" spans="1:40" ht="12.75">
      <c r="A75">
        <v>170</v>
      </c>
      <c r="B75" t="s">
        <v>109</v>
      </c>
      <c r="C75" s="16">
        <v>8590</v>
      </c>
      <c r="D75" s="16">
        <v>2008</v>
      </c>
      <c r="E75" s="22">
        <v>128.61</v>
      </c>
      <c r="F75" s="20">
        <v>0</v>
      </c>
      <c r="G75" s="20">
        <v>5347176</v>
      </c>
      <c r="H75" s="20">
        <v>1519281</v>
      </c>
      <c r="I75" s="20">
        <v>1922976</v>
      </c>
      <c r="J75" s="20">
        <v>225405</v>
      </c>
      <c r="K75" s="20">
        <v>8530</v>
      </c>
      <c r="L75" s="20">
        <v>117658</v>
      </c>
      <c r="M75" s="20">
        <v>4435</v>
      </c>
      <c r="N75" s="20">
        <v>194120</v>
      </c>
      <c r="O75" s="20">
        <v>61880</v>
      </c>
      <c r="P75" s="20">
        <v>0</v>
      </c>
      <c r="Q75" s="20">
        <v>9401461</v>
      </c>
      <c r="R75" s="20">
        <v>0</v>
      </c>
      <c r="S75" s="20">
        <v>0</v>
      </c>
      <c r="T75" s="20">
        <v>0</v>
      </c>
      <c r="U75" s="16"/>
      <c r="V75">
        <v>44834</v>
      </c>
      <c r="W75" s="28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0"/>
    </row>
    <row r="76" spans="1:40" ht="12.75">
      <c r="A76">
        <v>172</v>
      </c>
      <c r="B76" t="s">
        <v>134</v>
      </c>
      <c r="C76" s="16">
        <v>8590</v>
      </c>
      <c r="D76" s="16">
        <v>2008</v>
      </c>
      <c r="E76" s="22">
        <v>21.12</v>
      </c>
      <c r="F76" s="20">
        <v>0</v>
      </c>
      <c r="G76" s="20">
        <v>806100</v>
      </c>
      <c r="H76" s="20">
        <v>195878</v>
      </c>
      <c r="I76" s="20">
        <v>56057</v>
      </c>
      <c r="J76" s="20">
        <v>44640</v>
      </c>
      <c r="K76" s="20">
        <v>1044</v>
      </c>
      <c r="L76" s="20">
        <v>74174</v>
      </c>
      <c r="M76" s="20">
        <v>3363</v>
      </c>
      <c r="N76" s="20">
        <v>66517</v>
      </c>
      <c r="O76" s="20">
        <v>69632</v>
      </c>
      <c r="P76" s="20">
        <v>11751</v>
      </c>
      <c r="Q76" s="20">
        <v>1305654</v>
      </c>
      <c r="R76" s="20">
        <v>0</v>
      </c>
      <c r="S76" s="20">
        <v>0</v>
      </c>
      <c r="T76" s="20">
        <v>0</v>
      </c>
      <c r="U76" s="16"/>
      <c r="V76">
        <v>3616</v>
      </c>
      <c r="W76" s="28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30"/>
    </row>
    <row r="77" spans="1:40" ht="12.75">
      <c r="A77">
        <v>173</v>
      </c>
      <c r="B77" t="s">
        <v>95</v>
      </c>
      <c r="C77" s="16">
        <v>8590</v>
      </c>
      <c r="D77" s="16">
        <v>2008</v>
      </c>
      <c r="E77" s="22">
        <v>15.74</v>
      </c>
      <c r="F77" s="20">
        <v>0</v>
      </c>
      <c r="G77" s="20">
        <v>629114</v>
      </c>
      <c r="H77" s="20">
        <v>134216</v>
      </c>
      <c r="I77" s="20">
        <v>63668</v>
      </c>
      <c r="J77" s="20">
        <v>37696</v>
      </c>
      <c r="K77" s="20">
        <v>0</v>
      </c>
      <c r="L77" s="20">
        <v>45722</v>
      </c>
      <c r="M77" s="20">
        <v>20719</v>
      </c>
      <c r="N77" s="20">
        <v>63515</v>
      </c>
      <c r="O77" s="20">
        <v>9260</v>
      </c>
      <c r="P77" s="20">
        <v>0</v>
      </c>
      <c r="Q77" s="20">
        <v>1003910</v>
      </c>
      <c r="R77" s="20">
        <v>0</v>
      </c>
      <c r="S77" s="20">
        <v>0</v>
      </c>
      <c r="T77" s="20">
        <v>0</v>
      </c>
      <c r="U77" s="16"/>
      <c r="V77">
        <v>1442</v>
      </c>
      <c r="W77" s="28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0"/>
    </row>
    <row r="78" spans="1:40" ht="12.75">
      <c r="A78">
        <v>175</v>
      </c>
      <c r="B78" t="s">
        <v>149</v>
      </c>
      <c r="C78" s="16">
        <v>8590</v>
      </c>
      <c r="D78" s="16">
        <v>2008</v>
      </c>
      <c r="E78" s="22">
        <v>40.53</v>
      </c>
      <c r="F78" s="20">
        <v>0</v>
      </c>
      <c r="G78" s="20">
        <v>2008186</v>
      </c>
      <c r="H78" s="20">
        <v>558947</v>
      </c>
      <c r="I78" s="20">
        <v>353322</v>
      </c>
      <c r="J78" s="20">
        <v>47307</v>
      </c>
      <c r="K78" s="20">
        <v>2567</v>
      </c>
      <c r="L78" s="20">
        <v>768805</v>
      </c>
      <c r="M78" s="20">
        <v>14952</v>
      </c>
      <c r="N78" s="20">
        <v>51845</v>
      </c>
      <c r="O78" s="20">
        <v>36070</v>
      </c>
      <c r="P78" s="20">
        <v>2993</v>
      </c>
      <c r="Q78" s="20">
        <v>3839008</v>
      </c>
      <c r="R78" s="20">
        <v>0</v>
      </c>
      <c r="S78" s="20">
        <v>0</v>
      </c>
      <c r="T78" s="20">
        <v>0</v>
      </c>
      <c r="U78" s="16"/>
      <c r="V78">
        <v>9049</v>
      </c>
      <c r="W78" s="28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30"/>
    </row>
    <row r="79" spans="1:40" ht="12.75">
      <c r="A79">
        <v>176</v>
      </c>
      <c r="B79" t="s">
        <v>111</v>
      </c>
      <c r="C79" s="16">
        <v>8590</v>
      </c>
      <c r="D79" s="16">
        <v>2008</v>
      </c>
      <c r="E79" s="22">
        <v>147.01</v>
      </c>
      <c r="F79" s="20">
        <v>0</v>
      </c>
      <c r="G79" s="20">
        <v>7284503</v>
      </c>
      <c r="H79" s="20">
        <v>2027531</v>
      </c>
      <c r="I79" s="20">
        <v>1281644</v>
      </c>
      <c r="J79" s="20">
        <v>171606</v>
      </c>
      <c r="K79" s="20">
        <v>9314</v>
      </c>
      <c r="L79" s="20">
        <v>2788766</v>
      </c>
      <c r="M79" s="20">
        <v>54238</v>
      </c>
      <c r="N79" s="20">
        <v>188064</v>
      </c>
      <c r="O79" s="20">
        <v>130838</v>
      </c>
      <c r="P79" s="20">
        <v>10856</v>
      </c>
      <c r="Q79" s="20">
        <v>13925648</v>
      </c>
      <c r="R79" s="20">
        <v>0</v>
      </c>
      <c r="S79" s="20">
        <v>0</v>
      </c>
      <c r="T79" s="20">
        <v>0</v>
      </c>
      <c r="U79" s="16"/>
      <c r="V79">
        <v>44461</v>
      </c>
      <c r="W79" s="28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30"/>
    </row>
    <row r="80" spans="1:40" ht="12.75">
      <c r="A80">
        <v>178</v>
      </c>
      <c r="B80" t="s">
        <v>125</v>
      </c>
      <c r="C80" s="16">
        <v>8590</v>
      </c>
      <c r="D80" s="16">
        <v>2008</v>
      </c>
      <c r="E80" s="22">
        <v>0.44</v>
      </c>
      <c r="F80" s="20">
        <v>0</v>
      </c>
      <c r="G80" s="20">
        <v>8902</v>
      </c>
      <c r="H80" s="20">
        <v>4933</v>
      </c>
      <c r="I80" s="20">
        <v>4225</v>
      </c>
      <c r="J80" s="20">
        <v>1298</v>
      </c>
      <c r="K80" s="20">
        <v>0</v>
      </c>
      <c r="L80" s="20">
        <v>21730</v>
      </c>
      <c r="M80" s="20">
        <v>0</v>
      </c>
      <c r="N80" s="20">
        <v>0</v>
      </c>
      <c r="O80" s="20">
        <v>7860</v>
      </c>
      <c r="P80" s="20">
        <v>0</v>
      </c>
      <c r="Q80" s="20">
        <v>48948</v>
      </c>
      <c r="R80" s="20">
        <v>0</v>
      </c>
      <c r="S80" s="20">
        <v>0</v>
      </c>
      <c r="T80" s="20">
        <v>0</v>
      </c>
      <c r="U80" s="16"/>
      <c r="V80">
        <v>77</v>
      </c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30"/>
    </row>
    <row r="81" spans="1:40" ht="12.75">
      <c r="A81">
        <v>180</v>
      </c>
      <c r="B81" t="s">
        <v>146</v>
      </c>
      <c r="C81" s="16">
        <v>8590</v>
      </c>
      <c r="D81" s="16">
        <v>2008</v>
      </c>
      <c r="E81" s="22">
        <v>15.17</v>
      </c>
      <c r="F81" s="20">
        <v>0</v>
      </c>
      <c r="G81" s="20">
        <v>423815</v>
      </c>
      <c r="H81" s="20">
        <v>105671</v>
      </c>
      <c r="I81" s="20">
        <v>0</v>
      </c>
      <c r="J81" s="20">
        <v>27825</v>
      </c>
      <c r="K81" s="20">
        <v>-65</v>
      </c>
      <c r="L81" s="20">
        <v>7925</v>
      </c>
      <c r="M81" s="20">
        <v>854</v>
      </c>
      <c r="N81" s="20">
        <v>10001</v>
      </c>
      <c r="O81" s="20">
        <v>-43</v>
      </c>
      <c r="P81" s="20">
        <v>0</v>
      </c>
      <c r="Q81" s="20">
        <v>575983</v>
      </c>
      <c r="R81" s="20">
        <v>0</v>
      </c>
      <c r="S81" s="20">
        <v>0</v>
      </c>
      <c r="T81" s="20">
        <v>0</v>
      </c>
      <c r="U81" s="16"/>
      <c r="V81">
        <v>6682</v>
      </c>
      <c r="W81" s="28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30"/>
    </row>
    <row r="82" spans="1:40" ht="12.75">
      <c r="A82">
        <v>183</v>
      </c>
      <c r="B82" t="s">
        <v>70</v>
      </c>
      <c r="C82" s="16">
        <v>8590</v>
      </c>
      <c r="D82" s="16">
        <v>2008</v>
      </c>
      <c r="E82" s="22">
        <v>51</v>
      </c>
      <c r="F82" s="20">
        <v>0</v>
      </c>
      <c r="G82" s="20">
        <v>2344575</v>
      </c>
      <c r="H82" s="20">
        <v>474699</v>
      </c>
      <c r="I82" s="20">
        <v>0</v>
      </c>
      <c r="J82" s="20">
        <v>90805</v>
      </c>
      <c r="K82" s="20">
        <v>0</v>
      </c>
      <c r="L82" s="20">
        <v>750126</v>
      </c>
      <c r="M82" s="20">
        <v>17247</v>
      </c>
      <c r="N82" s="20">
        <v>198769</v>
      </c>
      <c r="O82" s="20">
        <v>111884</v>
      </c>
      <c r="P82" s="20">
        <v>0</v>
      </c>
      <c r="Q82" s="20">
        <v>3988105</v>
      </c>
      <c r="R82" s="20">
        <v>0</v>
      </c>
      <c r="S82" s="20">
        <v>0</v>
      </c>
      <c r="T82" s="20">
        <v>0</v>
      </c>
      <c r="U82" s="16"/>
      <c r="V82">
        <v>13816</v>
      </c>
      <c r="W82" s="28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30"/>
    </row>
    <row r="83" spans="1:40" ht="12.75">
      <c r="A83">
        <v>186</v>
      </c>
      <c r="B83" t="s">
        <v>130</v>
      </c>
      <c r="C83" s="16">
        <v>8590</v>
      </c>
      <c r="D83" s="16">
        <v>2008</v>
      </c>
      <c r="E83" s="22">
        <v>10.22</v>
      </c>
      <c r="F83" s="20">
        <v>0</v>
      </c>
      <c r="G83" s="20">
        <v>343043</v>
      </c>
      <c r="H83" s="20">
        <v>91015</v>
      </c>
      <c r="I83" s="20">
        <v>38784</v>
      </c>
      <c r="J83" s="20">
        <v>20319</v>
      </c>
      <c r="K83" s="20">
        <v>0</v>
      </c>
      <c r="L83" s="20">
        <v>57512</v>
      </c>
      <c r="M83" s="20">
        <v>3913</v>
      </c>
      <c r="N83" s="20">
        <v>3779</v>
      </c>
      <c r="O83" s="20">
        <v>10012</v>
      </c>
      <c r="P83" s="20">
        <v>0</v>
      </c>
      <c r="Q83" s="20">
        <v>568377</v>
      </c>
      <c r="R83" s="20">
        <v>0</v>
      </c>
      <c r="S83" s="20">
        <v>0</v>
      </c>
      <c r="T83" s="20">
        <v>0</v>
      </c>
      <c r="U83" s="16"/>
      <c r="V83">
        <v>1135</v>
      </c>
      <c r="W83" s="28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30"/>
    </row>
    <row r="84" spans="1:40" ht="12.75">
      <c r="A84">
        <v>191</v>
      </c>
      <c r="B84" t="s">
        <v>103</v>
      </c>
      <c r="C84" s="16">
        <v>8590</v>
      </c>
      <c r="D84" s="16">
        <v>2008</v>
      </c>
      <c r="E84" s="22">
        <v>26.310000000000002</v>
      </c>
      <c r="F84" s="20">
        <v>0</v>
      </c>
      <c r="G84" s="20">
        <v>1491392</v>
      </c>
      <c r="H84" s="20">
        <v>510729</v>
      </c>
      <c r="I84" s="20">
        <v>1667</v>
      </c>
      <c r="J84" s="20">
        <v>77664</v>
      </c>
      <c r="K84" s="20">
        <v>929</v>
      </c>
      <c r="L84" s="20">
        <v>2482007</v>
      </c>
      <c r="M84" s="20">
        <v>0</v>
      </c>
      <c r="N84" s="20">
        <v>93291</v>
      </c>
      <c r="O84" s="20">
        <v>15142</v>
      </c>
      <c r="P84" s="20">
        <v>15793</v>
      </c>
      <c r="Q84" s="20">
        <v>4657028</v>
      </c>
      <c r="R84" s="20">
        <v>0</v>
      </c>
      <c r="S84" s="20">
        <v>0</v>
      </c>
      <c r="T84" s="20">
        <v>0</v>
      </c>
      <c r="U84" s="16"/>
      <c r="V84">
        <v>11160</v>
      </c>
      <c r="W84" s="28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30"/>
    </row>
    <row r="85" spans="1:40" ht="12.75">
      <c r="A85">
        <v>193</v>
      </c>
      <c r="B85" t="s">
        <v>152</v>
      </c>
      <c r="C85" s="16">
        <v>8590</v>
      </c>
      <c r="D85" s="16">
        <v>2008</v>
      </c>
      <c r="E85" s="22">
        <v>13.42</v>
      </c>
      <c r="F85" s="20">
        <v>0</v>
      </c>
      <c r="G85" s="20">
        <v>575993</v>
      </c>
      <c r="H85" s="20">
        <v>148946</v>
      </c>
      <c r="I85" s="20">
        <v>12262</v>
      </c>
      <c r="J85" s="20">
        <v>17571</v>
      </c>
      <c r="K85" s="20">
        <v>628</v>
      </c>
      <c r="L85" s="20">
        <v>440550</v>
      </c>
      <c r="M85" s="20">
        <v>4586</v>
      </c>
      <c r="N85" s="20">
        <v>18227</v>
      </c>
      <c r="O85" s="20">
        <v>15219</v>
      </c>
      <c r="P85" s="20">
        <v>3023</v>
      </c>
      <c r="Q85" s="20">
        <v>1230959</v>
      </c>
      <c r="R85" s="20">
        <v>0</v>
      </c>
      <c r="S85" s="20">
        <v>0</v>
      </c>
      <c r="T85" s="20">
        <v>0</v>
      </c>
      <c r="U85" s="16"/>
      <c r="V85">
        <v>3267</v>
      </c>
      <c r="W85" s="28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30"/>
    </row>
    <row r="86" spans="1:40" ht="12.75">
      <c r="A86">
        <v>194</v>
      </c>
      <c r="B86" t="s">
        <v>155</v>
      </c>
      <c r="C86" s="16">
        <v>8590</v>
      </c>
      <c r="D86" s="16">
        <v>2008</v>
      </c>
      <c r="E86" s="22">
        <v>10.37</v>
      </c>
      <c r="F86" s="20">
        <v>0</v>
      </c>
      <c r="G86" s="20">
        <v>397978</v>
      </c>
      <c r="H86" s="20">
        <v>99817</v>
      </c>
      <c r="I86" s="20">
        <v>1059</v>
      </c>
      <c r="J86" s="20">
        <v>14145</v>
      </c>
      <c r="K86" s="20">
        <v>943</v>
      </c>
      <c r="L86" s="20">
        <v>224510</v>
      </c>
      <c r="M86" s="20">
        <v>387</v>
      </c>
      <c r="N86" s="20">
        <v>4575</v>
      </c>
      <c r="O86" s="20">
        <v>37954</v>
      </c>
      <c r="P86" s="20">
        <v>2030</v>
      </c>
      <c r="Q86" s="20">
        <v>779338</v>
      </c>
      <c r="R86" s="20">
        <v>0</v>
      </c>
      <c r="S86" s="20">
        <v>0</v>
      </c>
      <c r="T86" s="20">
        <v>0</v>
      </c>
      <c r="U86" s="16"/>
      <c r="V86">
        <v>1530</v>
      </c>
      <c r="W86" s="28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30"/>
    </row>
    <row r="87" spans="1:40" ht="12.75">
      <c r="A87">
        <v>195</v>
      </c>
      <c r="B87" t="s">
        <v>122</v>
      </c>
      <c r="C87" s="16">
        <v>8590</v>
      </c>
      <c r="D87" s="16">
        <v>2008</v>
      </c>
      <c r="E87" s="22">
        <v>11.5</v>
      </c>
      <c r="F87" s="20">
        <v>0</v>
      </c>
      <c r="G87" s="20">
        <v>509247</v>
      </c>
      <c r="H87" s="20">
        <v>121448</v>
      </c>
      <c r="I87" s="20">
        <v>73602</v>
      </c>
      <c r="J87" s="20">
        <v>1770</v>
      </c>
      <c r="K87" s="20">
        <v>0</v>
      </c>
      <c r="L87" s="20">
        <v>2445</v>
      </c>
      <c r="M87" s="20">
        <v>0</v>
      </c>
      <c r="N87" s="20">
        <v>21092</v>
      </c>
      <c r="O87" s="20">
        <v>7095</v>
      </c>
      <c r="P87" s="20">
        <v>0</v>
      </c>
      <c r="Q87" s="20">
        <v>736699</v>
      </c>
      <c r="R87" s="20">
        <v>0</v>
      </c>
      <c r="S87" s="20">
        <v>0</v>
      </c>
      <c r="T87" s="20">
        <v>0</v>
      </c>
      <c r="U87" s="16"/>
      <c r="V87">
        <v>1252</v>
      </c>
      <c r="W87" s="28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30"/>
    </row>
    <row r="88" spans="1:40" ht="12.75">
      <c r="A88">
        <v>197</v>
      </c>
      <c r="B88" t="s">
        <v>72</v>
      </c>
      <c r="C88" s="16">
        <v>8590</v>
      </c>
      <c r="D88" s="16">
        <v>2008</v>
      </c>
      <c r="E88" s="22">
        <v>19.57</v>
      </c>
      <c r="F88" s="20">
        <v>0</v>
      </c>
      <c r="G88" s="20">
        <v>780565</v>
      </c>
      <c r="H88" s="20">
        <v>67055</v>
      </c>
      <c r="I88" s="20">
        <v>0</v>
      </c>
      <c r="J88" s="20">
        <v>50909</v>
      </c>
      <c r="K88" s="20">
        <v>765</v>
      </c>
      <c r="L88" s="20">
        <v>1486419</v>
      </c>
      <c r="M88" s="20">
        <v>17916</v>
      </c>
      <c r="N88" s="20">
        <v>141118</v>
      </c>
      <c r="O88" s="20">
        <v>116292</v>
      </c>
      <c r="P88" s="20">
        <v>0</v>
      </c>
      <c r="Q88" s="20">
        <v>2661039</v>
      </c>
      <c r="R88" s="20">
        <v>0</v>
      </c>
      <c r="S88" s="20">
        <v>0</v>
      </c>
      <c r="T88" s="20">
        <v>0</v>
      </c>
      <c r="U88" s="16"/>
      <c r="V88">
        <v>7450</v>
      </c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30"/>
    </row>
    <row r="89" spans="1:40" ht="12.75">
      <c r="A89">
        <v>198</v>
      </c>
      <c r="B89" t="s">
        <v>110</v>
      </c>
      <c r="C89" s="16">
        <v>8590</v>
      </c>
      <c r="D89" s="16">
        <v>2008</v>
      </c>
      <c r="E89" s="22">
        <v>30.83</v>
      </c>
      <c r="F89" s="20">
        <v>0</v>
      </c>
      <c r="G89" s="20">
        <v>1166986</v>
      </c>
      <c r="H89" s="20">
        <v>272959</v>
      </c>
      <c r="I89" s="20">
        <v>221442</v>
      </c>
      <c r="J89" s="20">
        <v>38219</v>
      </c>
      <c r="K89" s="20">
        <v>0</v>
      </c>
      <c r="L89" s="20">
        <v>254006</v>
      </c>
      <c r="M89" s="20">
        <v>24369</v>
      </c>
      <c r="N89" s="20">
        <v>4811</v>
      </c>
      <c r="O89" s="20">
        <v>38948</v>
      </c>
      <c r="P89" s="20">
        <v>0</v>
      </c>
      <c r="Q89" s="20">
        <v>2021740</v>
      </c>
      <c r="R89" s="20">
        <v>0</v>
      </c>
      <c r="S89" s="20">
        <v>0</v>
      </c>
      <c r="T89" s="20">
        <v>0</v>
      </c>
      <c r="U89" s="16"/>
      <c r="V89">
        <v>3954</v>
      </c>
      <c r="W89" s="28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30"/>
    </row>
    <row r="90" spans="1:40" ht="12.75">
      <c r="A90">
        <v>199</v>
      </c>
      <c r="B90" t="s">
        <v>121</v>
      </c>
      <c r="C90" s="16">
        <v>8590</v>
      </c>
      <c r="D90" s="16">
        <v>2008</v>
      </c>
      <c r="E90" s="22">
        <v>15.900000000000002</v>
      </c>
      <c r="F90" s="20">
        <v>0</v>
      </c>
      <c r="G90" s="20">
        <v>577151</v>
      </c>
      <c r="H90" s="20">
        <v>123063</v>
      </c>
      <c r="I90" s="20">
        <v>0</v>
      </c>
      <c r="J90" s="20">
        <v>26288</v>
      </c>
      <c r="K90" s="20">
        <v>0</v>
      </c>
      <c r="L90" s="20">
        <v>355962</v>
      </c>
      <c r="M90" s="20">
        <v>43</v>
      </c>
      <c r="N90" s="20">
        <v>25716</v>
      </c>
      <c r="O90" s="20">
        <v>5384</v>
      </c>
      <c r="P90" s="20">
        <v>0</v>
      </c>
      <c r="Q90" s="20">
        <v>1113607</v>
      </c>
      <c r="R90" s="20">
        <v>0</v>
      </c>
      <c r="S90" s="20">
        <v>0</v>
      </c>
      <c r="T90" s="20">
        <v>0</v>
      </c>
      <c r="U90" s="16"/>
      <c r="V90">
        <v>3331</v>
      </c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30"/>
    </row>
    <row r="91" spans="1:40" ht="12.75">
      <c r="A91">
        <v>201</v>
      </c>
      <c r="B91" t="s">
        <v>159</v>
      </c>
      <c r="C91" s="16">
        <v>8590</v>
      </c>
      <c r="D91" s="16">
        <v>2008</v>
      </c>
      <c r="E91" s="22">
        <v>53.61</v>
      </c>
      <c r="F91" s="20">
        <v>0</v>
      </c>
      <c r="G91" s="20">
        <v>2347473</v>
      </c>
      <c r="H91" s="20">
        <v>717797</v>
      </c>
      <c r="I91" s="20">
        <v>0</v>
      </c>
      <c r="J91" s="20">
        <v>77273</v>
      </c>
      <c r="K91" s="20">
        <v>763</v>
      </c>
      <c r="L91" s="20">
        <v>482475</v>
      </c>
      <c r="M91" s="20">
        <v>32305</v>
      </c>
      <c r="N91" s="20">
        <v>20512</v>
      </c>
      <c r="O91" s="20">
        <v>39727</v>
      </c>
      <c r="P91" s="20">
        <v>10248</v>
      </c>
      <c r="Q91" s="20">
        <v>3708077</v>
      </c>
      <c r="R91" s="20">
        <v>0</v>
      </c>
      <c r="S91" s="20">
        <v>0</v>
      </c>
      <c r="T91" s="20">
        <v>0</v>
      </c>
      <c r="U91" s="16"/>
      <c r="V91">
        <v>15555</v>
      </c>
      <c r="W91" s="28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30"/>
    </row>
    <row r="92" spans="1:40" ht="12.75">
      <c r="A92">
        <v>202</v>
      </c>
      <c r="B92" t="s">
        <v>158</v>
      </c>
      <c r="C92" s="16">
        <v>8590</v>
      </c>
      <c r="D92" s="16">
        <v>2008</v>
      </c>
      <c r="E92" s="22">
        <v>1.01</v>
      </c>
      <c r="F92" s="20">
        <v>0</v>
      </c>
      <c r="G92" s="20">
        <v>87300</v>
      </c>
      <c r="H92" s="20">
        <v>25277</v>
      </c>
      <c r="I92" s="20">
        <v>0</v>
      </c>
      <c r="J92" s="20">
        <v>442</v>
      </c>
      <c r="K92" s="20">
        <v>0</v>
      </c>
      <c r="L92" s="20">
        <v>265384</v>
      </c>
      <c r="M92" s="20">
        <v>177</v>
      </c>
      <c r="N92" s="20">
        <v>0</v>
      </c>
      <c r="O92" s="20">
        <v>0</v>
      </c>
      <c r="P92" s="20">
        <v>0</v>
      </c>
      <c r="Q92" s="20">
        <v>378580</v>
      </c>
      <c r="R92" s="20">
        <v>0</v>
      </c>
      <c r="S92" s="20">
        <v>0</v>
      </c>
      <c r="T92" s="20">
        <v>0</v>
      </c>
      <c r="U92" s="16"/>
      <c r="V92">
        <v>776</v>
      </c>
      <c r="W92" s="28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30"/>
    </row>
    <row r="93" spans="1:40" ht="12.75">
      <c r="A93">
        <v>204</v>
      </c>
      <c r="B93" t="s">
        <v>120</v>
      </c>
      <c r="C93" s="16">
        <v>8590</v>
      </c>
      <c r="D93" s="16">
        <v>2008</v>
      </c>
      <c r="E93" s="22">
        <v>113.79</v>
      </c>
      <c r="F93" s="20">
        <v>0</v>
      </c>
      <c r="G93" s="20">
        <v>5355274</v>
      </c>
      <c r="H93" s="20">
        <v>1642663</v>
      </c>
      <c r="I93" s="20">
        <v>396232</v>
      </c>
      <c r="J93" s="20">
        <v>106892</v>
      </c>
      <c r="K93" s="20">
        <v>4514</v>
      </c>
      <c r="L93" s="20">
        <v>451203</v>
      </c>
      <c r="M93" s="20">
        <v>2693</v>
      </c>
      <c r="N93" s="20">
        <v>483617</v>
      </c>
      <c r="O93" s="20">
        <v>635270</v>
      </c>
      <c r="P93" s="20">
        <v>0</v>
      </c>
      <c r="Q93" s="20">
        <v>9078358</v>
      </c>
      <c r="R93" s="20">
        <v>0</v>
      </c>
      <c r="S93" s="20">
        <v>0</v>
      </c>
      <c r="T93" s="20">
        <v>0</v>
      </c>
      <c r="U93" s="16"/>
      <c r="V93">
        <v>12695</v>
      </c>
      <c r="W93" s="28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30"/>
    </row>
    <row r="94" spans="1:40" ht="12.75">
      <c r="A94">
        <v>205</v>
      </c>
      <c r="B94" t="s">
        <v>162</v>
      </c>
      <c r="C94" s="16">
        <v>8590</v>
      </c>
      <c r="D94" s="16">
        <v>2008</v>
      </c>
      <c r="E94" s="22">
        <v>18.119999999999997</v>
      </c>
      <c r="F94" s="20">
        <v>0</v>
      </c>
      <c r="G94" s="20">
        <v>1117299</v>
      </c>
      <c r="H94" s="20">
        <v>166182</v>
      </c>
      <c r="I94" s="20">
        <v>0</v>
      </c>
      <c r="J94" s="20">
        <v>84781</v>
      </c>
      <c r="K94" s="20">
        <v>5866</v>
      </c>
      <c r="L94" s="20">
        <v>200327</v>
      </c>
      <c r="M94" s="20">
        <v>0</v>
      </c>
      <c r="N94" s="20">
        <v>24791</v>
      </c>
      <c r="O94" s="20">
        <v>54384</v>
      </c>
      <c r="P94" s="20">
        <v>0</v>
      </c>
      <c r="Q94" s="20">
        <v>1653630</v>
      </c>
      <c r="R94" s="20">
        <v>0</v>
      </c>
      <c r="S94" s="20">
        <v>0</v>
      </c>
      <c r="T94" s="20">
        <v>0</v>
      </c>
      <c r="U94" s="16"/>
      <c r="V94">
        <v>7232</v>
      </c>
      <c r="W94" s="28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30"/>
    </row>
    <row r="95" spans="1:40" ht="12.75">
      <c r="A95">
        <v>206</v>
      </c>
      <c r="B95" t="s">
        <v>124</v>
      </c>
      <c r="C95" s="16">
        <v>8590</v>
      </c>
      <c r="D95" s="16">
        <v>2008</v>
      </c>
      <c r="E95" s="22">
        <v>25.35</v>
      </c>
      <c r="F95" s="20">
        <v>0</v>
      </c>
      <c r="G95" s="20">
        <v>1343652</v>
      </c>
      <c r="H95" s="20">
        <v>326402</v>
      </c>
      <c r="I95" s="20">
        <v>100809</v>
      </c>
      <c r="J95" s="20">
        <v>43949</v>
      </c>
      <c r="K95" s="20">
        <v>0</v>
      </c>
      <c r="L95" s="20">
        <v>81518</v>
      </c>
      <c r="M95" s="20">
        <v>0</v>
      </c>
      <c r="N95" s="20">
        <v>54640</v>
      </c>
      <c r="O95" s="20">
        <v>33114</v>
      </c>
      <c r="P95" s="20">
        <v>17575</v>
      </c>
      <c r="Q95" s="20">
        <v>1966509</v>
      </c>
      <c r="R95" s="20">
        <v>0</v>
      </c>
      <c r="S95" s="20">
        <v>0</v>
      </c>
      <c r="T95" s="20">
        <v>0</v>
      </c>
      <c r="U95" s="16"/>
      <c r="V95">
        <v>4763</v>
      </c>
      <c r="W95" s="28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30"/>
    </row>
    <row r="96" spans="1:40" ht="12.75">
      <c r="A96">
        <v>207</v>
      </c>
      <c r="B96" t="s">
        <v>123</v>
      </c>
      <c r="C96" s="16">
        <v>8590</v>
      </c>
      <c r="D96" s="16">
        <v>2008</v>
      </c>
      <c r="E96" s="22">
        <v>72.22</v>
      </c>
      <c r="F96" s="20">
        <v>0</v>
      </c>
      <c r="G96" s="20">
        <v>3265985</v>
      </c>
      <c r="H96" s="20">
        <v>774487</v>
      </c>
      <c r="I96" s="20">
        <v>63288</v>
      </c>
      <c r="J96" s="20">
        <v>89613</v>
      </c>
      <c r="K96" s="20">
        <v>0</v>
      </c>
      <c r="L96" s="20">
        <v>503763</v>
      </c>
      <c r="M96" s="20">
        <v>0</v>
      </c>
      <c r="N96" s="20">
        <v>63479</v>
      </c>
      <c r="O96" s="20">
        <v>30914</v>
      </c>
      <c r="P96" s="20">
        <v>714335</v>
      </c>
      <c r="Q96" s="20">
        <v>4077194</v>
      </c>
      <c r="R96" s="20">
        <v>0</v>
      </c>
      <c r="S96" s="20">
        <v>0</v>
      </c>
      <c r="T96" s="20">
        <v>0</v>
      </c>
      <c r="U96" s="16"/>
      <c r="V96">
        <v>16033</v>
      </c>
      <c r="W96" s="28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30"/>
    </row>
    <row r="97" spans="1:40" ht="12.75">
      <c r="A97">
        <v>208</v>
      </c>
      <c r="B97" t="s">
        <v>141</v>
      </c>
      <c r="C97" s="16">
        <v>8590</v>
      </c>
      <c r="D97" s="16">
        <v>2008</v>
      </c>
      <c r="E97" s="22">
        <v>33.470000000000006</v>
      </c>
      <c r="F97" s="20">
        <v>0</v>
      </c>
      <c r="G97" s="20">
        <v>1156909</v>
      </c>
      <c r="H97" s="20">
        <v>249754</v>
      </c>
      <c r="I97" s="20">
        <v>0</v>
      </c>
      <c r="J97" s="20">
        <v>37516</v>
      </c>
      <c r="K97" s="20">
        <v>852</v>
      </c>
      <c r="L97" s="20">
        <v>3184</v>
      </c>
      <c r="M97" s="20">
        <v>0</v>
      </c>
      <c r="N97" s="20">
        <v>96146</v>
      </c>
      <c r="O97" s="20">
        <v>40200</v>
      </c>
      <c r="P97" s="20">
        <v>0</v>
      </c>
      <c r="Q97" s="20">
        <v>1584561</v>
      </c>
      <c r="R97" s="20">
        <v>0</v>
      </c>
      <c r="S97" s="20">
        <v>0</v>
      </c>
      <c r="T97" s="20">
        <v>0</v>
      </c>
      <c r="U97" s="16"/>
      <c r="V97">
        <v>13830</v>
      </c>
      <c r="W97" s="28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30"/>
    </row>
    <row r="98" spans="1:40" ht="12.75">
      <c r="A98">
        <v>209</v>
      </c>
      <c r="B98" s="42" t="s">
        <v>166</v>
      </c>
      <c r="C98" s="16">
        <v>8590</v>
      </c>
      <c r="D98" s="16">
        <v>2008</v>
      </c>
      <c r="E98" s="2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6"/>
      <c r="V98"/>
      <c r="W98" s="28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30"/>
    </row>
    <row r="99" spans="1:40" ht="12.75">
      <c r="A99">
        <v>904</v>
      </c>
      <c r="B99" t="s">
        <v>71</v>
      </c>
      <c r="C99" s="16">
        <v>8590</v>
      </c>
      <c r="D99" s="16">
        <v>2008</v>
      </c>
      <c r="E99" s="22">
        <v>10.68</v>
      </c>
      <c r="F99" s="20">
        <v>0</v>
      </c>
      <c r="G99" s="20">
        <v>508121</v>
      </c>
      <c r="H99" s="20">
        <v>40164</v>
      </c>
      <c r="I99" s="20">
        <v>20984</v>
      </c>
      <c r="J99" s="20">
        <v>26408</v>
      </c>
      <c r="K99" s="20">
        <v>519</v>
      </c>
      <c r="L99" s="20">
        <v>24704</v>
      </c>
      <c r="M99" s="20">
        <v>4315</v>
      </c>
      <c r="N99" s="20">
        <v>26387</v>
      </c>
      <c r="O99" s="20">
        <v>50933</v>
      </c>
      <c r="P99" s="20">
        <v>0</v>
      </c>
      <c r="Q99" s="20">
        <v>702535</v>
      </c>
      <c r="R99" s="20">
        <v>10.68</v>
      </c>
      <c r="S99" s="20">
        <v>0</v>
      </c>
      <c r="T99" s="20">
        <v>0</v>
      </c>
      <c r="U99" s="16"/>
      <c r="V99">
        <v>2105</v>
      </c>
      <c r="W99" s="28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30"/>
    </row>
    <row r="100" spans="1:40" ht="12.75">
      <c r="A100">
        <v>915</v>
      </c>
      <c r="B100" t="s">
        <v>92</v>
      </c>
      <c r="C100" s="16">
        <v>8590</v>
      </c>
      <c r="D100" s="16">
        <v>2008</v>
      </c>
      <c r="E100" s="22">
        <v>2</v>
      </c>
      <c r="F100" s="20">
        <v>0</v>
      </c>
      <c r="G100" s="20">
        <v>89384</v>
      </c>
      <c r="H100" s="20">
        <v>19652</v>
      </c>
      <c r="I100" s="20">
        <v>0</v>
      </c>
      <c r="J100" s="20">
        <v>2272</v>
      </c>
      <c r="K100" s="20">
        <v>0</v>
      </c>
      <c r="L100" s="20">
        <v>0</v>
      </c>
      <c r="M100" s="20">
        <v>0</v>
      </c>
      <c r="N100" s="20">
        <v>1060</v>
      </c>
      <c r="O100" s="20">
        <v>681084</v>
      </c>
      <c r="P100" s="20">
        <v>0</v>
      </c>
      <c r="Q100" s="20">
        <v>793452</v>
      </c>
      <c r="R100" s="20">
        <v>0</v>
      </c>
      <c r="S100" s="20">
        <v>0</v>
      </c>
      <c r="T100" s="20">
        <v>0</v>
      </c>
      <c r="U100" s="16"/>
      <c r="V100">
        <v>981</v>
      </c>
      <c r="W100" s="28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30"/>
    </row>
    <row r="101" spans="1:40" ht="12.75">
      <c r="A101">
        <v>919</v>
      </c>
      <c r="B101" t="s">
        <v>165</v>
      </c>
      <c r="C101" s="16">
        <v>8590</v>
      </c>
      <c r="D101" s="16">
        <v>2008</v>
      </c>
      <c r="E101" s="22">
        <v>4.07</v>
      </c>
      <c r="F101" s="20">
        <v>0</v>
      </c>
      <c r="G101" s="20">
        <v>223178</v>
      </c>
      <c r="H101" s="20">
        <v>26158</v>
      </c>
      <c r="I101" s="20">
        <v>3830</v>
      </c>
      <c r="J101" s="20">
        <v>4044</v>
      </c>
      <c r="K101" s="20">
        <v>0</v>
      </c>
      <c r="L101" s="20">
        <v>0</v>
      </c>
      <c r="M101" s="20">
        <v>0</v>
      </c>
      <c r="N101" s="20">
        <v>0</v>
      </c>
      <c r="O101" s="20">
        <v>15933</v>
      </c>
      <c r="P101" s="20">
        <v>4359</v>
      </c>
      <c r="Q101" s="20">
        <v>268784</v>
      </c>
      <c r="R101" s="20">
        <v>0</v>
      </c>
      <c r="S101" s="20">
        <v>0</v>
      </c>
      <c r="T101" s="20">
        <v>0</v>
      </c>
      <c r="U101" s="16"/>
      <c r="V101">
        <v>567</v>
      </c>
      <c r="W101" s="28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30"/>
    </row>
    <row r="102" spans="22:39" ht="12.75">
      <c r="V102" s="10" t="s">
        <v>67</v>
      </c>
      <c r="W102" s="31"/>
      <c r="X102" s="32"/>
      <c r="Y102" s="32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</row>
    <row r="103" spans="22:39" ht="12.75">
      <c r="V103" s="10" t="s">
        <v>68</v>
      </c>
      <c r="W103" s="31"/>
      <c r="X103" s="32"/>
      <c r="Y103" s="32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spans="1:22" ht="12.75">
      <c r="A104" s="14" t="s">
        <v>30</v>
      </c>
      <c r="B104" s="14" t="s">
        <v>47</v>
      </c>
      <c r="C104" s="14" t="s">
        <v>48</v>
      </c>
      <c r="D104" s="14" t="s">
        <v>49</v>
      </c>
      <c r="E104" s="14" t="s">
        <v>50</v>
      </c>
      <c r="F104" s="14" t="s">
        <v>51</v>
      </c>
      <c r="G104" s="14" t="s">
        <v>52</v>
      </c>
      <c r="H104" s="14" t="s">
        <v>53</v>
      </c>
      <c r="I104" s="14" t="s">
        <v>54</v>
      </c>
      <c r="J104" s="14" t="s">
        <v>55</v>
      </c>
      <c r="K104" s="14" t="s">
        <v>56</v>
      </c>
      <c r="L104" s="14" t="s">
        <v>57</v>
      </c>
      <c r="M104" s="14" t="s">
        <v>58</v>
      </c>
      <c r="N104" s="14" t="s">
        <v>59</v>
      </c>
      <c r="O104" s="14" t="s">
        <v>60</v>
      </c>
      <c r="P104" s="14" t="s">
        <v>61</v>
      </c>
      <c r="Q104" s="14" t="s">
        <v>62</v>
      </c>
      <c r="R104" s="14" t="s">
        <v>63</v>
      </c>
      <c r="S104" s="14" t="s">
        <v>64</v>
      </c>
      <c r="T104" s="14" t="s">
        <v>65</v>
      </c>
      <c r="V104" s="15" t="s">
        <v>69</v>
      </c>
    </row>
    <row r="105" spans="1:40" ht="12.75">
      <c r="A105">
        <v>1</v>
      </c>
      <c r="B105" t="s">
        <v>145</v>
      </c>
      <c r="C105" s="16">
        <v>8590</v>
      </c>
      <c r="D105" s="16">
        <v>2009</v>
      </c>
      <c r="E105" s="22">
        <v>76</v>
      </c>
      <c r="F105" s="20">
        <v>0</v>
      </c>
      <c r="G105" s="20">
        <v>8639888</v>
      </c>
      <c r="H105" s="20">
        <v>3517141</v>
      </c>
      <c r="I105" s="20">
        <v>9647292</v>
      </c>
      <c r="J105" s="20">
        <v>93229</v>
      </c>
      <c r="K105" s="20">
        <v>11449</v>
      </c>
      <c r="L105" s="20">
        <v>245764</v>
      </c>
      <c r="M105" s="20">
        <v>32</v>
      </c>
      <c r="N105" s="20">
        <v>293400</v>
      </c>
      <c r="O105" s="20">
        <v>334126</v>
      </c>
      <c r="P105" s="20">
        <v>127140</v>
      </c>
      <c r="Q105" s="20">
        <v>22655181</v>
      </c>
      <c r="R105" s="20">
        <v>0</v>
      </c>
      <c r="S105" s="20">
        <v>0</v>
      </c>
      <c r="T105" s="20">
        <v>0</v>
      </c>
      <c r="U105" s="16"/>
      <c r="V105">
        <v>65434</v>
      </c>
      <c r="W105" s="28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30"/>
    </row>
    <row r="106" spans="1:40" ht="12.75">
      <c r="A106">
        <v>3</v>
      </c>
      <c r="B106" t="s">
        <v>161</v>
      </c>
      <c r="C106" s="16">
        <v>8590</v>
      </c>
      <c r="D106" s="16">
        <v>2009</v>
      </c>
      <c r="E106" s="22">
        <v>26</v>
      </c>
      <c r="F106" s="20">
        <v>0</v>
      </c>
      <c r="G106" s="20">
        <v>2930508</v>
      </c>
      <c r="H106" s="20">
        <v>1182413</v>
      </c>
      <c r="I106" s="20">
        <v>3113980</v>
      </c>
      <c r="J106" s="20">
        <v>49218</v>
      </c>
      <c r="K106" s="20">
        <v>4959</v>
      </c>
      <c r="L106" s="20">
        <v>82291</v>
      </c>
      <c r="M106" s="20">
        <v>11</v>
      </c>
      <c r="N106" s="20">
        <v>166069</v>
      </c>
      <c r="O106" s="20">
        <v>118598</v>
      </c>
      <c r="P106" s="20">
        <v>42066</v>
      </c>
      <c r="Q106" s="20">
        <v>7605981</v>
      </c>
      <c r="R106" s="20">
        <v>0</v>
      </c>
      <c r="S106" s="20">
        <v>0</v>
      </c>
      <c r="T106" s="20">
        <v>0</v>
      </c>
      <c r="U106" s="16"/>
      <c r="V106">
        <v>27098</v>
      </c>
      <c r="W106" s="28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30"/>
    </row>
    <row r="107" spans="1:40" ht="12.75">
      <c r="A107">
        <v>8</v>
      </c>
      <c r="B107" t="s">
        <v>90</v>
      </c>
      <c r="C107" s="16">
        <v>8590</v>
      </c>
      <c r="D107" s="16">
        <v>2009</v>
      </c>
      <c r="E107" s="22">
        <v>15.91</v>
      </c>
      <c r="F107" s="20">
        <v>0</v>
      </c>
      <c r="G107" s="20">
        <v>481864</v>
      </c>
      <c r="H107" s="20">
        <v>174979</v>
      </c>
      <c r="I107" s="20">
        <v>0</v>
      </c>
      <c r="J107" s="20">
        <v>32866</v>
      </c>
      <c r="K107" s="20">
        <v>0</v>
      </c>
      <c r="L107" s="20">
        <v>103684</v>
      </c>
      <c r="M107" s="20">
        <v>3542</v>
      </c>
      <c r="N107" s="20">
        <v>0</v>
      </c>
      <c r="O107" s="20">
        <v>22904</v>
      </c>
      <c r="P107" s="20">
        <v>0</v>
      </c>
      <c r="Q107" s="20">
        <v>819839</v>
      </c>
      <c r="R107" s="20">
        <v>0</v>
      </c>
      <c r="S107" s="20">
        <v>0</v>
      </c>
      <c r="T107" s="20">
        <v>0</v>
      </c>
      <c r="U107" s="16"/>
      <c r="V107">
        <v>1645</v>
      </c>
      <c r="W107" s="28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30"/>
    </row>
    <row r="108" spans="1:40" ht="12.75">
      <c r="A108">
        <v>10</v>
      </c>
      <c r="B108" t="s">
        <v>115</v>
      </c>
      <c r="C108" s="16">
        <v>8590</v>
      </c>
      <c r="D108" s="16">
        <v>2009</v>
      </c>
      <c r="E108" s="22">
        <v>365.84000000000003</v>
      </c>
      <c r="F108" s="20">
        <v>0</v>
      </c>
      <c r="G108" s="20">
        <v>20187080</v>
      </c>
      <c r="H108" s="20">
        <v>3866532</v>
      </c>
      <c r="I108" s="20">
        <v>966519</v>
      </c>
      <c r="J108" s="20">
        <v>492282</v>
      </c>
      <c r="K108" s="20">
        <v>130246</v>
      </c>
      <c r="L108" s="20">
        <v>886305</v>
      </c>
      <c r="M108" s="20">
        <v>1014922</v>
      </c>
      <c r="N108" s="20">
        <v>402656</v>
      </c>
      <c r="O108" s="20">
        <v>1506337</v>
      </c>
      <c r="P108" s="20">
        <v>18578</v>
      </c>
      <c r="Q108" s="20">
        <v>29434301</v>
      </c>
      <c r="R108" s="20">
        <v>0</v>
      </c>
      <c r="S108" s="20">
        <v>0</v>
      </c>
      <c r="T108" s="20">
        <v>0</v>
      </c>
      <c r="U108" s="16"/>
      <c r="V108">
        <v>79237</v>
      </c>
      <c r="W108" s="28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30"/>
    </row>
    <row r="109" spans="1:40" ht="12.75">
      <c r="A109">
        <v>14</v>
      </c>
      <c r="B109" t="s">
        <v>160</v>
      </c>
      <c r="C109" s="16">
        <v>8590</v>
      </c>
      <c r="D109" s="16">
        <v>2009</v>
      </c>
      <c r="E109" s="22">
        <v>167.11</v>
      </c>
      <c r="F109" s="20">
        <v>0</v>
      </c>
      <c r="G109" s="20">
        <v>8255088</v>
      </c>
      <c r="H109" s="20">
        <v>2332714</v>
      </c>
      <c r="I109" s="20">
        <v>318314</v>
      </c>
      <c r="J109" s="20">
        <v>255851</v>
      </c>
      <c r="K109" s="20">
        <v>2691</v>
      </c>
      <c r="L109" s="20">
        <v>1916385</v>
      </c>
      <c r="M109" s="20">
        <v>65</v>
      </c>
      <c r="N109" s="20">
        <v>816629</v>
      </c>
      <c r="O109" s="20">
        <v>57679</v>
      </c>
      <c r="P109" s="20">
        <v>79913</v>
      </c>
      <c r="Q109" s="20">
        <v>13875503</v>
      </c>
      <c r="R109" s="20">
        <v>0</v>
      </c>
      <c r="S109" s="20">
        <v>0</v>
      </c>
      <c r="T109" s="20">
        <v>0</v>
      </c>
      <c r="U109" s="16"/>
      <c r="V109">
        <v>28361</v>
      </c>
      <c r="W109" s="28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30"/>
    </row>
    <row r="110" spans="1:40" ht="12.75">
      <c r="A110">
        <v>20</v>
      </c>
      <c r="B110" t="s">
        <v>139</v>
      </c>
      <c r="C110" s="16">
        <v>8590</v>
      </c>
      <c r="D110" s="16">
        <v>2009</v>
      </c>
      <c r="E110" s="22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16"/>
      <c r="V110">
        <v>1122</v>
      </c>
      <c r="W110" s="28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30"/>
    </row>
    <row r="111" spans="1:40" ht="12.75">
      <c r="A111">
        <v>21</v>
      </c>
      <c r="B111" t="s">
        <v>96</v>
      </c>
      <c r="C111" s="16">
        <v>8590</v>
      </c>
      <c r="D111" s="16">
        <v>2009</v>
      </c>
      <c r="E111" s="22">
        <v>21.5</v>
      </c>
      <c r="F111" s="20">
        <v>0</v>
      </c>
      <c r="G111" s="20">
        <v>860245</v>
      </c>
      <c r="H111" s="20">
        <v>257635</v>
      </c>
      <c r="I111" s="20">
        <v>89724</v>
      </c>
      <c r="J111" s="20">
        <v>29720</v>
      </c>
      <c r="K111" s="20">
        <v>0</v>
      </c>
      <c r="L111" s="20">
        <v>103464</v>
      </c>
      <c r="M111" s="20">
        <v>1681</v>
      </c>
      <c r="N111" s="20">
        <v>76465</v>
      </c>
      <c r="O111" s="20">
        <v>46292</v>
      </c>
      <c r="P111" s="20">
        <v>0</v>
      </c>
      <c r="Q111" s="20">
        <v>1465226</v>
      </c>
      <c r="R111" s="20">
        <v>0</v>
      </c>
      <c r="S111" s="20">
        <v>0</v>
      </c>
      <c r="T111" s="20">
        <v>0</v>
      </c>
      <c r="U111" s="16"/>
      <c r="V111">
        <v>2664</v>
      </c>
      <c r="W111" s="28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30"/>
    </row>
    <row r="112" spans="1:40" ht="12.75">
      <c r="A112">
        <v>22</v>
      </c>
      <c r="B112" t="s">
        <v>93</v>
      </c>
      <c r="C112" s="16">
        <v>8590</v>
      </c>
      <c r="D112" s="16">
        <v>2009</v>
      </c>
      <c r="E112" s="22">
        <v>17.69</v>
      </c>
      <c r="F112" s="20">
        <v>0</v>
      </c>
      <c r="G112" s="20">
        <v>605650</v>
      </c>
      <c r="H112" s="20">
        <v>166298</v>
      </c>
      <c r="I112" s="20">
        <v>498</v>
      </c>
      <c r="J112" s="20">
        <v>28040</v>
      </c>
      <c r="K112" s="20">
        <v>0</v>
      </c>
      <c r="L112" s="20">
        <v>10590</v>
      </c>
      <c r="M112" s="20">
        <v>0</v>
      </c>
      <c r="N112" s="20">
        <v>97842</v>
      </c>
      <c r="O112" s="20">
        <v>1207705</v>
      </c>
      <c r="P112" s="20">
        <v>0</v>
      </c>
      <c r="Q112" s="20">
        <v>2116623</v>
      </c>
      <c r="R112" s="20">
        <v>0</v>
      </c>
      <c r="S112" s="20">
        <v>0</v>
      </c>
      <c r="T112" s="20">
        <v>0</v>
      </c>
      <c r="U112" s="16"/>
      <c r="V112">
        <v>4807</v>
      </c>
      <c r="W112" s="28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30"/>
    </row>
    <row r="113" spans="1:40" ht="12.75">
      <c r="A113">
        <v>23</v>
      </c>
      <c r="B113" t="s">
        <v>144</v>
      </c>
      <c r="C113" s="16">
        <v>8590</v>
      </c>
      <c r="D113" s="16">
        <v>2009</v>
      </c>
      <c r="E113" s="22">
        <v>14.579999999999998</v>
      </c>
      <c r="F113" s="20">
        <v>0</v>
      </c>
      <c r="G113" s="20">
        <v>462138</v>
      </c>
      <c r="H113" s="20">
        <v>108427</v>
      </c>
      <c r="I113" s="20">
        <v>49255</v>
      </c>
      <c r="J113" s="20">
        <v>29476</v>
      </c>
      <c r="K113" s="20">
        <v>0</v>
      </c>
      <c r="L113" s="20">
        <v>118495</v>
      </c>
      <c r="M113" s="20">
        <v>5968</v>
      </c>
      <c r="N113" s="20">
        <v>11112</v>
      </c>
      <c r="O113" s="20">
        <v>8943</v>
      </c>
      <c r="P113" s="20">
        <v>0</v>
      </c>
      <c r="Q113" s="20">
        <v>793814</v>
      </c>
      <c r="R113" s="20">
        <v>0</v>
      </c>
      <c r="S113" s="20">
        <v>0</v>
      </c>
      <c r="T113" s="20">
        <v>0</v>
      </c>
      <c r="U113" s="16"/>
      <c r="V113">
        <v>1454</v>
      </c>
      <c r="W113" s="2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30"/>
    </row>
    <row r="114" spans="1:40" ht="12.75">
      <c r="A114">
        <v>26</v>
      </c>
      <c r="B114" t="s">
        <v>101</v>
      </c>
      <c r="C114" s="16">
        <v>8590</v>
      </c>
      <c r="D114" s="16">
        <v>2009</v>
      </c>
      <c r="E114" s="22">
        <v>35.42</v>
      </c>
      <c r="F114" s="20">
        <v>0</v>
      </c>
      <c r="G114" s="20">
        <v>1623377</v>
      </c>
      <c r="H114" s="20">
        <v>493972</v>
      </c>
      <c r="I114" s="20">
        <v>0</v>
      </c>
      <c r="J114" s="20">
        <v>25407</v>
      </c>
      <c r="K114" s="20">
        <v>0</v>
      </c>
      <c r="L114" s="20">
        <v>5234458</v>
      </c>
      <c r="M114" s="20">
        <v>0</v>
      </c>
      <c r="N114" s="20">
        <v>90633</v>
      </c>
      <c r="O114" s="20">
        <v>82754</v>
      </c>
      <c r="P114" s="20">
        <v>-1801</v>
      </c>
      <c r="Q114" s="20">
        <v>7552402</v>
      </c>
      <c r="R114" s="20">
        <v>0</v>
      </c>
      <c r="S114" s="20">
        <v>0</v>
      </c>
      <c r="T114" s="20">
        <v>0</v>
      </c>
      <c r="U114" s="16"/>
      <c r="V114">
        <v>24570</v>
      </c>
      <c r="W114" s="28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30"/>
    </row>
    <row r="115" spans="1:40" ht="12.75">
      <c r="A115">
        <v>29</v>
      </c>
      <c r="B115" t="s">
        <v>86</v>
      </c>
      <c r="C115" s="16">
        <v>8590</v>
      </c>
      <c r="D115" s="16">
        <v>2009</v>
      </c>
      <c r="E115" s="22">
        <v>379.58000000000004</v>
      </c>
      <c r="F115" s="20">
        <v>0</v>
      </c>
      <c r="G115" s="20">
        <v>19993130</v>
      </c>
      <c r="H115" s="20">
        <v>5295754</v>
      </c>
      <c r="I115" s="20">
        <v>4660696</v>
      </c>
      <c r="J115" s="20">
        <v>821731</v>
      </c>
      <c r="K115" s="20">
        <v>408705</v>
      </c>
      <c r="L115" s="20">
        <v>4843447</v>
      </c>
      <c r="M115" s="20">
        <v>4795412</v>
      </c>
      <c r="N115" s="20">
        <v>391425</v>
      </c>
      <c r="O115" s="20">
        <v>631410</v>
      </c>
      <c r="P115" s="20">
        <v>2589400</v>
      </c>
      <c r="Q115" s="20">
        <v>39252310</v>
      </c>
      <c r="R115" s="20">
        <v>0</v>
      </c>
      <c r="S115" s="20">
        <v>0</v>
      </c>
      <c r="T115" s="20">
        <v>0</v>
      </c>
      <c r="U115" s="16"/>
      <c r="V115">
        <v>43020</v>
      </c>
      <c r="W115" s="28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30"/>
    </row>
    <row r="116" spans="1:40" ht="12.75">
      <c r="A116">
        <v>32</v>
      </c>
      <c r="B116" t="s">
        <v>106</v>
      </c>
      <c r="C116" s="16">
        <v>8590</v>
      </c>
      <c r="D116" s="16">
        <v>2009</v>
      </c>
      <c r="E116" s="22">
        <v>112</v>
      </c>
      <c r="F116" s="20">
        <v>0</v>
      </c>
      <c r="G116" s="20">
        <v>5207253</v>
      </c>
      <c r="H116" s="20">
        <v>1658176</v>
      </c>
      <c r="I116" s="20">
        <v>0</v>
      </c>
      <c r="J116" s="20">
        <v>129115</v>
      </c>
      <c r="K116" s="20">
        <v>1546</v>
      </c>
      <c r="L116" s="20">
        <v>1310106</v>
      </c>
      <c r="M116" s="20">
        <v>70317</v>
      </c>
      <c r="N116" s="20">
        <v>170093</v>
      </c>
      <c r="O116" s="20">
        <v>74314</v>
      </c>
      <c r="P116" s="20">
        <v>-292</v>
      </c>
      <c r="Q116" s="20">
        <v>8621212</v>
      </c>
      <c r="R116" s="20">
        <v>0</v>
      </c>
      <c r="S116" s="20">
        <v>0</v>
      </c>
      <c r="T116" s="20">
        <v>0</v>
      </c>
      <c r="U116" s="16"/>
      <c r="V116">
        <v>43072</v>
      </c>
      <c r="W116" s="28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30"/>
    </row>
    <row r="117" spans="1:40" ht="12.75">
      <c r="A117">
        <v>35</v>
      </c>
      <c r="B117" t="s">
        <v>148</v>
      </c>
      <c r="C117" s="16">
        <v>8590</v>
      </c>
      <c r="D117" s="16">
        <v>2009</v>
      </c>
      <c r="E117" s="22">
        <v>21.59</v>
      </c>
      <c r="F117" s="20">
        <v>0</v>
      </c>
      <c r="G117" s="20">
        <v>962219</v>
      </c>
      <c r="H117" s="20">
        <v>193230</v>
      </c>
      <c r="I117" s="20">
        <v>0</v>
      </c>
      <c r="J117" s="20">
        <v>43040</v>
      </c>
      <c r="K117" s="20">
        <v>32</v>
      </c>
      <c r="L117" s="20">
        <v>159946</v>
      </c>
      <c r="M117" s="20">
        <v>3471</v>
      </c>
      <c r="N117" s="20">
        <v>61679</v>
      </c>
      <c r="O117" s="20">
        <v>341148</v>
      </c>
      <c r="P117" s="20">
        <v>550</v>
      </c>
      <c r="Q117" s="20">
        <v>1764215</v>
      </c>
      <c r="R117" s="20">
        <v>0</v>
      </c>
      <c r="S117" s="20">
        <v>0</v>
      </c>
      <c r="T117" s="20">
        <v>0</v>
      </c>
      <c r="U117" s="16"/>
      <c r="V117">
        <v>3826</v>
      </c>
      <c r="W117" s="28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30"/>
    </row>
    <row r="118" spans="1:40" ht="12.75">
      <c r="A118">
        <v>37</v>
      </c>
      <c r="B118" t="s">
        <v>138</v>
      </c>
      <c r="C118" s="16">
        <v>8590</v>
      </c>
      <c r="D118" s="16">
        <v>2009</v>
      </c>
      <c r="E118" s="22">
        <v>74.06</v>
      </c>
      <c r="F118" s="20">
        <v>0</v>
      </c>
      <c r="G118" s="20">
        <v>2900358</v>
      </c>
      <c r="H118" s="20">
        <v>697504</v>
      </c>
      <c r="I118" s="20">
        <v>0</v>
      </c>
      <c r="J118" s="20">
        <v>64005</v>
      </c>
      <c r="K118" s="20">
        <v>418</v>
      </c>
      <c r="L118" s="20">
        <v>1590520</v>
      </c>
      <c r="M118" s="20">
        <v>3939</v>
      </c>
      <c r="N118" s="20">
        <v>0</v>
      </c>
      <c r="O118" s="20">
        <v>35913</v>
      </c>
      <c r="P118" s="20">
        <v>67559</v>
      </c>
      <c r="Q118" s="20">
        <v>5225098</v>
      </c>
      <c r="R118" s="20">
        <v>0</v>
      </c>
      <c r="S118" s="20">
        <v>0</v>
      </c>
      <c r="T118" s="20">
        <v>0</v>
      </c>
      <c r="U118" s="16"/>
      <c r="V118">
        <v>24058</v>
      </c>
      <c r="W118" s="28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30"/>
    </row>
    <row r="119" spans="1:40" ht="12.75">
      <c r="A119">
        <v>38</v>
      </c>
      <c r="B119" t="s">
        <v>133</v>
      </c>
      <c r="C119" s="16">
        <v>8590</v>
      </c>
      <c r="D119" s="16">
        <v>2009</v>
      </c>
      <c r="E119" s="22">
        <v>74.30000000000001</v>
      </c>
      <c r="F119" s="20">
        <v>0</v>
      </c>
      <c r="G119" s="20">
        <v>2835513</v>
      </c>
      <c r="H119" s="20">
        <v>824612</v>
      </c>
      <c r="I119" s="20">
        <v>318885</v>
      </c>
      <c r="J119" s="20">
        <v>95941</v>
      </c>
      <c r="K119" s="20">
        <v>5307</v>
      </c>
      <c r="L119" s="20">
        <v>395825</v>
      </c>
      <c r="M119" s="20">
        <v>72051</v>
      </c>
      <c r="N119" s="20">
        <v>175848</v>
      </c>
      <c r="O119" s="20">
        <v>202503</v>
      </c>
      <c r="P119" s="20">
        <v>25882</v>
      </c>
      <c r="Q119" s="20">
        <v>4900603</v>
      </c>
      <c r="R119" s="20">
        <v>0</v>
      </c>
      <c r="S119" s="20">
        <v>0</v>
      </c>
      <c r="T119" s="20">
        <v>0</v>
      </c>
      <c r="U119" s="16"/>
      <c r="V119">
        <v>13521</v>
      </c>
      <c r="W119" s="28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30"/>
    </row>
    <row r="120" spans="1:40" ht="12.75">
      <c r="A120">
        <v>39</v>
      </c>
      <c r="B120" t="s">
        <v>88</v>
      </c>
      <c r="C120" s="16">
        <v>8590</v>
      </c>
      <c r="D120" s="16">
        <v>2009</v>
      </c>
      <c r="E120" s="22">
        <v>56.2</v>
      </c>
      <c r="F120" s="20">
        <v>0</v>
      </c>
      <c r="G120" s="20">
        <v>2119331</v>
      </c>
      <c r="H120" s="20">
        <v>345657</v>
      </c>
      <c r="I120" s="20">
        <v>365487</v>
      </c>
      <c r="J120" s="20">
        <v>140032</v>
      </c>
      <c r="K120" s="20">
        <v>852</v>
      </c>
      <c r="L120" s="20">
        <v>736664</v>
      </c>
      <c r="M120" s="20">
        <v>27868</v>
      </c>
      <c r="N120" s="20">
        <v>53412</v>
      </c>
      <c r="O120" s="20">
        <v>7815</v>
      </c>
      <c r="P120" s="20">
        <v>5001</v>
      </c>
      <c r="Q120" s="20">
        <v>3792117</v>
      </c>
      <c r="R120" s="20">
        <v>0</v>
      </c>
      <c r="S120" s="20">
        <v>0</v>
      </c>
      <c r="T120" s="20">
        <v>0</v>
      </c>
      <c r="U120" s="16"/>
      <c r="V120">
        <v>11618</v>
      </c>
      <c r="W120" s="28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30"/>
    </row>
    <row r="121" spans="1:40" ht="12.75">
      <c r="A121">
        <v>43</v>
      </c>
      <c r="B121" t="s">
        <v>116</v>
      </c>
      <c r="C121" s="16">
        <v>8590</v>
      </c>
      <c r="D121" s="16">
        <v>2009</v>
      </c>
      <c r="E121" s="22">
        <v>26.09</v>
      </c>
      <c r="F121" s="20">
        <v>0</v>
      </c>
      <c r="G121" s="20">
        <v>1053329</v>
      </c>
      <c r="H121" s="20">
        <v>358648</v>
      </c>
      <c r="I121" s="20">
        <v>0</v>
      </c>
      <c r="J121" s="20">
        <v>31007</v>
      </c>
      <c r="K121" s="20">
        <v>0</v>
      </c>
      <c r="L121" s="20">
        <v>175122</v>
      </c>
      <c r="M121" s="20">
        <v>6882</v>
      </c>
      <c r="N121" s="20">
        <v>49749</v>
      </c>
      <c r="O121" s="20">
        <v>52020</v>
      </c>
      <c r="P121" s="20">
        <v>7372</v>
      </c>
      <c r="Q121" s="20">
        <v>1719385</v>
      </c>
      <c r="R121" s="20">
        <v>0</v>
      </c>
      <c r="S121" s="20">
        <v>0</v>
      </c>
      <c r="T121" s="20">
        <v>0</v>
      </c>
      <c r="U121" s="16"/>
      <c r="V121">
        <v>4221</v>
      </c>
      <c r="W121" s="28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30"/>
    </row>
    <row r="122" spans="1:40" ht="12.75">
      <c r="A122">
        <v>45</v>
      </c>
      <c r="B122" t="s">
        <v>76</v>
      </c>
      <c r="C122" s="16">
        <v>8590</v>
      </c>
      <c r="D122" s="16">
        <v>2009</v>
      </c>
      <c r="E122" s="22">
        <v>10.149999999999999</v>
      </c>
      <c r="F122" s="20">
        <v>0</v>
      </c>
      <c r="G122" s="20">
        <v>390365</v>
      </c>
      <c r="H122" s="20">
        <v>86124</v>
      </c>
      <c r="I122" s="20">
        <v>150566</v>
      </c>
      <c r="J122" s="20">
        <v>12129</v>
      </c>
      <c r="K122" s="20">
        <v>31995</v>
      </c>
      <c r="L122" s="20">
        <v>33248</v>
      </c>
      <c r="M122" s="20">
        <v>3952</v>
      </c>
      <c r="N122" s="20">
        <v>28615</v>
      </c>
      <c r="O122" s="20">
        <v>30106</v>
      </c>
      <c r="P122" s="20">
        <v>0</v>
      </c>
      <c r="Q122" s="20">
        <v>767100</v>
      </c>
      <c r="R122" s="20">
        <v>0</v>
      </c>
      <c r="S122" s="20">
        <v>0</v>
      </c>
      <c r="T122" s="20">
        <v>0</v>
      </c>
      <c r="U122" s="16"/>
      <c r="V122">
        <v>1212</v>
      </c>
      <c r="W122" s="28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30"/>
    </row>
    <row r="123" spans="1:40" ht="12.75">
      <c r="A123">
        <v>46</v>
      </c>
      <c r="B123" s="42" t="s">
        <v>102</v>
      </c>
      <c r="C123" s="16">
        <v>8590</v>
      </c>
      <c r="D123" s="16">
        <v>2009</v>
      </c>
      <c r="E123" s="22">
        <v>27.009999999999998</v>
      </c>
      <c r="F123" s="20">
        <v>0</v>
      </c>
      <c r="G123" s="20">
        <v>1148295</v>
      </c>
      <c r="H123" s="20">
        <v>224841</v>
      </c>
      <c r="I123" s="20">
        <v>0</v>
      </c>
      <c r="J123" s="20">
        <v>26269</v>
      </c>
      <c r="K123" s="20">
        <v>59662</v>
      </c>
      <c r="L123" s="20">
        <v>174250</v>
      </c>
      <c r="M123" s="20">
        <v>9198</v>
      </c>
      <c r="N123" s="20">
        <v>60192</v>
      </c>
      <c r="O123" s="20">
        <v>71442</v>
      </c>
      <c r="P123" s="20">
        <v>0</v>
      </c>
      <c r="Q123" s="20">
        <v>1774149</v>
      </c>
      <c r="R123" s="20">
        <v>0</v>
      </c>
      <c r="S123" s="20">
        <v>0</v>
      </c>
      <c r="T123" s="20">
        <v>0</v>
      </c>
      <c r="U123" s="16"/>
      <c r="V123">
        <v>1940</v>
      </c>
      <c r="W123" s="2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30"/>
    </row>
    <row r="124" spans="1:40" ht="12.75">
      <c r="A124">
        <v>50</v>
      </c>
      <c r="B124" t="s">
        <v>156</v>
      </c>
      <c r="C124" s="16">
        <v>8590</v>
      </c>
      <c r="D124" s="16">
        <v>2009</v>
      </c>
      <c r="E124" s="22">
        <v>39.06</v>
      </c>
      <c r="F124" s="20">
        <v>0</v>
      </c>
      <c r="G124" s="20">
        <v>2263458</v>
      </c>
      <c r="H124" s="20">
        <v>94532</v>
      </c>
      <c r="I124" s="20">
        <v>11745</v>
      </c>
      <c r="J124" s="20">
        <v>96683</v>
      </c>
      <c r="K124" s="20">
        <v>2210</v>
      </c>
      <c r="L124" s="20">
        <v>2100124</v>
      </c>
      <c r="M124" s="20">
        <v>0</v>
      </c>
      <c r="N124" s="20">
        <v>189533</v>
      </c>
      <c r="O124" s="20">
        <v>413199</v>
      </c>
      <c r="P124" s="20">
        <v>0</v>
      </c>
      <c r="Q124" s="20">
        <v>5171484</v>
      </c>
      <c r="R124" s="20">
        <v>0</v>
      </c>
      <c r="S124" s="20">
        <v>0</v>
      </c>
      <c r="T124" s="20">
        <v>0</v>
      </c>
      <c r="U124" s="16"/>
      <c r="V124">
        <v>13198</v>
      </c>
      <c r="W124" s="28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30"/>
    </row>
    <row r="125" spans="1:40" ht="12.75">
      <c r="A125">
        <v>54</v>
      </c>
      <c r="B125" t="s">
        <v>82</v>
      </c>
      <c r="C125" s="16">
        <v>8590</v>
      </c>
      <c r="D125" s="16">
        <v>2009</v>
      </c>
      <c r="E125" s="22">
        <v>15.030000000000001</v>
      </c>
      <c r="F125" s="20">
        <v>0</v>
      </c>
      <c r="G125" s="20">
        <v>527342</v>
      </c>
      <c r="H125" s="20">
        <v>160918</v>
      </c>
      <c r="I125" s="20">
        <v>68853</v>
      </c>
      <c r="J125" s="20">
        <v>23345</v>
      </c>
      <c r="K125" s="20">
        <v>0</v>
      </c>
      <c r="L125" s="20">
        <v>28005</v>
      </c>
      <c r="M125" s="20">
        <v>0</v>
      </c>
      <c r="N125" s="20">
        <v>703</v>
      </c>
      <c r="O125" s="20">
        <v>22619</v>
      </c>
      <c r="P125" s="20">
        <v>0</v>
      </c>
      <c r="Q125" s="20">
        <v>831785</v>
      </c>
      <c r="R125" s="20">
        <v>0</v>
      </c>
      <c r="S125" s="20">
        <v>0</v>
      </c>
      <c r="T125" s="20">
        <v>0</v>
      </c>
      <c r="U125" s="16"/>
      <c r="V125">
        <v>1817</v>
      </c>
      <c r="W125" s="28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30"/>
    </row>
    <row r="126" spans="1:40" ht="12.75">
      <c r="A126">
        <v>56</v>
      </c>
      <c r="B126" t="s">
        <v>118</v>
      </c>
      <c r="C126" s="16">
        <v>8590</v>
      </c>
      <c r="D126" s="16">
        <v>2009</v>
      </c>
      <c r="E126" s="22">
        <v>15.21</v>
      </c>
      <c r="F126" s="20">
        <v>0</v>
      </c>
      <c r="G126" s="20">
        <v>739203</v>
      </c>
      <c r="H126" s="20">
        <v>209201</v>
      </c>
      <c r="I126" s="20">
        <v>47739</v>
      </c>
      <c r="J126" s="20">
        <v>35301</v>
      </c>
      <c r="K126" s="20">
        <v>40376</v>
      </c>
      <c r="L126" s="20">
        <v>98513</v>
      </c>
      <c r="M126" s="20">
        <v>3582</v>
      </c>
      <c r="N126" s="20">
        <v>21167</v>
      </c>
      <c r="O126" s="20">
        <v>4762</v>
      </c>
      <c r="P126" s="20">
        <v>0</v>
      </c>
      <c r="Q126" s="20">
        <v>1199844</v>
      </c>
      <c r="R126" s="20">
        <v>0</v>
      </c>
      <c r="S126" s="20">
        <v>0</v>
      </c>
      <c r="T126" s="20">
        <v>0</v>
      </c>
      <c r="U126" s="16"/>
      <c r="V126">
        <v>1521</v>
      </c>
      <c r="W126" s="28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30"/>
    </row>
    <row r="127" spans="1:40" ht="12.75">
      <c r="A127">
        <v>58</v>
      </c>
      <c r="B127" t="s">
        <v>119</v>
      </c>
      <c r="C127" s="16">
        <v>8590</v>
      </c>
      <c r="D127" s="16">
        <v>2009</v>
      </c>
      <c r="E127" s="22">
        <v>99.87</v>
      </c>
      <c r="F127" s="20">
        <v>0</v>
      </c>
      <c r="G127" s="20">
        <v>3872892</v>
      </c>
      <c r="H127" s="20">
        <v>1024964</v>
      </c>
      <c r="I127" s="20">
        <v>899917</v>
      </c>
      <c r="J127" s="20">
        <v>157802</v>
      </c>
      <c r="K127" s="20">
        <v>0</v>
      </c>
      <c r="L127" s="20">
        <v>979072</v>
      </c>
      <c r="M127" s="20">
        <v>11084</v>
      </c>
      <c r="N127" s="20">
        <v>123447</v>
      </c>
      <c r="O127" s="20">
        <v>9210</v>
      </c>
      <c r="P127" s="20">
        <v>64236</v>
      </c>
      <c r="Q127" s="20">
        <v>7014152</v>
      </c>
      <c r="R127" s="20">
        <v>0</v>
      </c>
      <c r="S127" s="20">
        <v>0</v>
      </c>
      <c r="T127" s="20">
        <v>0</v>
      </c>
      <c r="U127" s="16"/>
      <c r="V127">
        <v>33827</v>
      </c>
      <c r="W127" s="28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30"/>
    </row>
    <row r="128" spans="1:40" ht="12.75">
      <c r="A128">
        <v>63</v>
      </c>
      <c r="B128" t="s">
        <v>85</v>
      </c>
      <c r="C128" s="16">
        <v>8590</v>
      </c>
      <c r="D128" s="16">
        <v>2009</v>
      </c>
      <c r="E128" s="22">
        <v>50.230000000000004</v>
      </c>
      <c r="F128" s="20">
        <v>0</v>
      </c>
      <c r="G128" s="20">
        <v>2074733</v>
      </c>
      <c r="H128" s="20">
        <v>739385</v>
      </c>
      <c r="I128" s="20">
        <v>644145</v>
      </c>
      <c r="J128" s="20">
        <v>108984</v>
      </c>
      <c r="K128" s="20">
        <v>0</v>
      </c>
      <c r="L128" s="20">
        <v>287502</v>
      </c>
      <c r="M128" s="20">
        <v>45181</v>
      </c>
      <c r="N128" s="20">
        <v>83020</v>
      </c>
      <c r="O128" s="20">
        <v>3449</v>
      </c>
      <c r="P128" s="20">
        <v>18121</v>
      </c>
      <c r="Q128" s="20">
        <v>3968278</v>
      </c>
      <c r="R128" s="20">
        <v>0</v>
      </c>
      <c r="S128" s="20">
        <v>0</v>
      </c>
      <c r="T128" s="20">
        <v>0</v>
      </c>
      <c r="U128" s="16"/>
      <c r="V128">
        <v>12132</v>
      </c>
      <c r="W128" s="28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30"/>
    </row>
    <row r="129" spans="1:40" ht="12.75">
      <c r="A129">
        <v>78</v>
      </c>
      <c r="B129" t="s">
        <v>107</v>
      </c>
      <c r="C129" s="16">
        <v>8590</v>
      </c>
      <c r="D129" s="16">
        <v>2009</v>
      </c>
      <c r="E129" s="22">
        <v>37.89</v>
      </c>
      <c r="F129" s="20">
        <v>0</v>
      </c>
      <c r="G129" s="20">
        <v>1360935</v>
      </c>
      <c r="H129" s="20">
        <v>357608</v>
      </c>
      <c r="I129" s="20">
        <v>332511</v>
      </c>
      <c r="J129" s="20">
        <v>51800</v>
      </c>
      <c r="K129" s="20">
        <v>0</v>
      </c>
      <c r="L129" s="20">
        <v>120407</v>
      </c>
      <c r="M129" s="20">
        <v>16063</v>
      </c>
      <c r="N129" s="20">
        <v>112937</v>
      </c>
      <c r="O129" s="20">
        <v>148322</v>
      </c>
      <c r="P129" s="20">
        <v>193746</v>
      </c>
      <c r="Q129" s="20">
        <v>2306837</v>
      </c>
      <c r="R129" s="20">
        <v>0</v>
      </c>
      <c r="S129" s="20">
        <v>0</v>
      </c>
      <c r="T129" s="20">
        <v>0</v>
      </c>
      <c r="U129" s="16"/>
      <c r="V129">
        <v>6490</v>
      </c>
      <c r="W129" s="28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30"/>
    </row>
    <row r="130" spans="1:40" ht="12.75">
      <c r="A130">
        <v>79</v>
      </c>
      <c r="B130" t="s">
        <v>98</v>
      </c>
      <c r="C130" s="16">
        <v>8590</v>
      </c>
      <c r="D130" s="16">
        <v>2009</v>
      </c>
      <c r="E130" s="22">
        <v>17.1</v>
      </c>
      <c r="F130" s="20">
        <v>0</v>
      </c>
      <c r="G130" s="20">
        <v>667579</v>
      </c>
      <c r="H130" s="20">
        <v>262404</v>
      </c>
      <c r="I130" s="20">
        <v>48591</v>
      </c>
      <c r="J130" s="20">
        <v>38092</v>
      </c>
      <c r="K130" s="20">
        <v>0</v>
      </c>
      <c r="L130" s="20">
        <v>96203</v>
      </c>
      <c r="M130" s="20">
        <v>920</v>
      </c>
      <c r="N130" s="20">
        <v>24838</v>
      </c>
      <c r="O130" s="20">
        <v>21980</v>
      </c>
      <c r="P130" s="20">
        <v>0</v>
      </c>
      <c r="Q130" s="20">
        <v>1160607</v>
      </c>
      <c r="R130" s="20">
        <v>0</v>
      </c>
      <c r="S130" s="20">
        <v>0</v>
      </c>
      <c r="T130" s="20">
        <v>0</v>
      </c>
      <c r="U130" s="16"/>
      <c r="V130">
        <v>1549</v>
      </c>
      <c r="W130" s="28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30"/>
    </row>
    <row r="131" spans="1:40" ht="12.75">
      <c r="A131">
        <v>80</v>
      </c>
      <c r="B131" t="s">
        <v>143</v>
      </c>
      <c r="C131" s="16">
        <v>8590</v>
      </c>
      <c r="D131" s="16">
        <v>2009</v>
      </c>
      <c r="E131" s="22">
        <v>3.59</v>
      </c>
      <c r="F131" s="20">
        <v>0</v>
      </c>
      <c r="G131" s="20">
        <v>161491</v>
      </c>
      <c r="H131" s="20">
        <v>42316</v>
      </c>
      <c r="I131" s="20">
        <v>35700</v>
      </c>
      <c r="J131" s="20">
        <v>1885</v>
      </c>
      <c r="K131" s="20">
        <v>0</v>
      </c>
      <c r="L131" s="20">
        <v>232495</v>
      </c>
      <c r="M131" s="20">
        <v>0</v>
      </c>
      <c r="N131" s="20">
        <v>0</v>
      </c>
      <c r="O131" s="20">
        <v>7321</v>
      </c>
      <c r="P131" s="20">
        <v>173</v>
      </c>
      <c r="Q131" s="20">
        <v>481035</v>
      </c>
      <c r="R131" s="20">
        <v>0</v>
      </c>
      <c r="S131" s="20">
        <v>0</v>
      </c>
      <c r="T131" s="20">
        <v>0</v>
      </c>
      <c r="U131" s="16"/>
      <c r="V131">
        <v>237</v>
      </c>
      <c r="W131" s="28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30"/>
    </row>
    <row r="132" spans="1:40" ht="12.75">
      <c r="A132">
        <v>81</v>
      </c>
      <c r="B132" t="s">
        <v>84</v>
      </c>
      <c r="C132" s="16">
        <v>8590</v>
      </c>
      <c r="D132" s="16">
        <v>2009</v>
      </c>
      <c r="E132" s="22">
        <v>58.32</v>
      </c>
      <c r="F132" s="20">
        <v>0</v>
      </c>
      <c r="G132" s="20">
        <v>2483362</v>
      </c>
      <c r="H132" s="20">
        <v>709913</v>
      </c>
      <c r="I132" s="20">
        <v>0</v>
      </c>
      <c r="J132" s="20">
        <v>72605</v>
      </c>
      <c r="K132" s="20">
        <v>5278</v>
      </c>
      <c r="L132" s="20">
        <v>165368</v>
      </c>
      <c r="M132" s="20">
        <v>8513</v>
      </c>
      <c r="N132" s="20">
        <v>938</v>
      </c>
      <c r="O132" s="20">
        <v>8404</v>
      </c>
      <c r="P132" s="20">
        <v>0</v>
      </c>
      <c r="Q132" s="20">
        <v>3454381</v>
      </c>
      <c r="R132" s="20">
        <v>0</v>
      </c>
      <c r="S132" s="20">
        <v>0</v>
      </c>
      <c r="T132" s="20">
        <v>0</v>
      </c>
      <c r="U132" s="16"/>
      <c r="V132">
        <v>21554</v>
      </c>
      <c r="W132" s="28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30"/>
    </row>
    <row r="133" spans="1:40" ht="12.75">
      <c r="A133">
        <v>82</v>
      </c>
      <c r="B133" t="s">
        <v>83</v>
      </c>
      <c r="C133" s="16">
        <v>8590</v>
      </c>
      <c r="D133" s="16">
        <v>2009</v>
      </c>
      <c r="E133" s="22">
        <v>0</v>
      </c>
      <c r="F133" s="20">
        <v>0</v>
      </c>
      <c r="G133" s="20">
        <v>278111</v>
      </c>
      <c r="H133" s="20">
        <v>50854</v>
      </c>
      <c r="I133" s="20">
        <v>384776</v>
      </c>
      <c r="J133" s="20">
        <v>6968</v>
      </c>
      <c r="K133" s="20">
        <v>1197</v>
      </c>
      <c r="L133" s="20">
        <v>9785</v>
      </c>
      <c r="M133" s="20">
        <v>0</v>
      </c>
      <c r="N133" s="20">
        <v>0</v>
      </c>
      <c r="O133" s="20">
        <v>10302</v>
      </c>
      <c r="P133" s="20">
        <v>0</v>
      </c>
      <c r="Q133" s="20">
        <v>741993</v>
      </c>
      <c r="R133" s="20">
        <v>0</v>
      </c>
      <c r="S133" s="20">
        <v>0</v>
      </c>
      <c r="T133" s="20">
        <v>0</v>
      </c>
      <c r="U133" s="16"/>
      <c r="V133">
        <v>509</v>
      </c>
      <c r="W133" s="28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30"/>
    </row>
    <row r="134" spans="1:40" ht="12.75">
      <c r="A134">
        <v>84</v>
      </c>
      <c r="B134" t="s">
        <v>153</v>
      </c>
      <c r="C134" s="16">
        <v>8590</v>
      </c>
      <c r="D134" s="16">
        <v>2009</v>
      </c>
      <c r="E134" s="22">
        <v>84.13000000000001</v>
      </c>
      <c r="F134" s="20">
        <v>0</v>
      </c>
      <c r="G134" s="20">
        <v>4062416</v>
      </c>
      <c r="H134" s="20">
        <v>1190779</v>
      </c>
      <c r="I134" s="20">
        <v>141</v>
      </c>
      <c r="J134" s="20">
        <v>123969</v>
      </c>
      <c r="K134" s="20">
        <v>0</v>
      </c>
      <c r="L134" s="20">
        <v>10545117</v>
      </c>
      <c r="M134" s="20">
        <v>3031</v>
      </c>
      <c r="N134" s="20">
        <v>65508</v>
      </c>
      <c r="O134" s="20">
        <v>83158</v>
      </c>
      <c r="P134" s="20">
        <v>66808</v>
      </c>
      <c r="Q134" s="20">
        <v>16007311</v>
      </c>
      <c r="R134" s="20">
        <v>0</v>
      </c>
      <c r="S134" s="20">
        <v>0</v>
      </c>
      <c r="T134" s="20">
        <v>0</v>
      </c>
      <c r="U134" s="16"/>
      <c r="V134">
        <v>52314</v>
      </c>
      <c r="W134" s="28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30"/>
    </row>
    <row r="135" spans="1:40" ht="12.75">
      <c r="A135">
        <v>85</v>
      </c>
      <c r="B135" t="s">
        <v>128</v>
      </c>
      <c r="C135" s="16">
        <v>8590</v>
      </c>
      <c r="D135" s="16">
        <v>2009</v>
      </c>
      <c r="E135" s="22">
        <v>29.02</v>
      </c>
      <c r="F135" s="20">
        <v>0</v>
      </c>
      <c r="G135" s="20">
        <v>1274079</v>
      </c>
      <c r="H135" s="20">
        <v>346700</v>
      </c>
      <c r="I135" s="20">
        <v>136511</v>
      </c>
      <c r="J135" s="20">
        <v>52291</v>
      </c>
      <c r="K135" s="20">
        <v>0</v>
      </c>
      <c r="L135" s="20">
        <v>222758</v>
      </c>
      <c r="M135" s="20">
        <v>2329</v>
      </c>
      <c r="N135" s="20">
        <v>66372</v>
      </c>
      <c r="O135" s="20">
        <v>29238</v>
      </c>
      <c r="P135" s="20">
        <v>2559</v>
      </c>
      <c r="Q135" s="20">
        <v>2127719</v>
      </c>
      <c r="R135" s="20">
        <v>0</v>
      </c>
      <c r="S135" s="20">
        <v>0</v>
      </c>
      <c r="T135" s="20">
        <v>0</v>
      </c>
      <c r="U135" s="16"/>
      <c r="V135">
        <v>4690</v>
      </c>
      <c r="W135" s="28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30"/>
    </row>
    <row r="136" spans="1:40" ht="12.75">
      <c r="A136">
        <v>96</v>
      </c>
      <c r="B136" t="s">
        <v>108</v>
      </c>
      <c r="C136" s="16">
        <v>8590</v>
      </c>
      <c r="D136" s="16">
        <v>2009</v>
      </c>
      <c r="E136" s="22">
        <v>10.370000000000001</v>
      </c>
      <c r="F136" s="20">
        <v>0</v>
      </c>
      <c r="G136" s="20">
        <v>439384</v>
      </c>
      <c r="H136" s="20">
        <v>99316</v>
      </c>
      <c r="I136" s="20">
        <v>0</v>
      </c>
      <c r="J136" s="20">
        <v>12772</v>
      </c>
      <c r="K136" s="20">
        <v>24000</v>
      </c>
      <c r="L136" s="20">
        <v>100256</v>
      </c>
      <c r="M136" s="20">
        <v>3630</v>
      </c>
      <c r="N136" s="20">
        <v>0</v>
      </c>
      <c r="O136" s="20">
        <v>9102</v>
      </c>
      <c r="P136" s="20">
        <v>0</v>
      </c>
      <c r="Q136" s="20">
        <v>688460</v>
      </c>
      <c r="R136" s="20">
        <v>0</v>
      </c>
      <c r="S136" s="20">
        <v>0</v>
      </c>
      <c r="T136" s="20">
        <v>0</v>
      </c>
      <c r="U136" s="16"/>
      <c r="V136">
        <v>1369</v>
      </c>
      <c r="W136" s="28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30"/>
    </row>
    <row r="137" spans="1:40" ht="12.75">
      <c r="A137">
        <v>102</v>
      </c>
      <c r="B137" t="s">
        <v>163</v>
      </c>
      <c r="C137" s="16">
        <v>8590</v>
      </c>
      <c r="D137" s="16">
        <v>2009</v>
      </c>
      <c r="E137" s="22">
        <v>37.96</v>
      </c>
      <c r="F137" s="20">
        <v>0</v>
      </c>
      <c r="G137" s="20">
        <v>1335307</v>
      </c>
      <c r="H137" s="20">
        <v>350535</v>
      </c>
      <c r="I137" s="20">
        <v>0</v>
      </c>
      <c r="J137" s="20">
        <v>69640</v>
      </c>
      <c r="K137" s="20">
        <v>0</v>
      </c>
      <c r="L137" s="20">
        <v>1155</v>
      </c>
      <c r="M137" s="20">
        <v>889</v>
      </c>
      <c r="N137" s="20">
        <v>101069</v>
      </c>
      <c r="O137" s="20">
        <v>728998</v>
      </c>
      <c r="P137" s="20">
        <v>0</v>
      </c>
      <c r="Q137" s="20">
        <v>2587593</v>
      </c>
      <c r="R137" s="20">
        <v>0</v>
      </c>
      <c r="S137" s="20">
        <v>0</v>
      </c>
      <c r="T137" s="20">
        <v>0</v>
      </c>
      <c r="U137" s="16"/>
      <c r="V137">
        <v>12871</v>
      </c>
      <c r="W137" s="28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30"/>
    </row>
    <row r="138" spans="1:40" ht="12.75">
      <c r="A138">
        <v>104</v>
      </c>
      <c r="B138" t="s">
        <v>113</v>
      </c>
      <c r="C138" s="16">
        <v>8590</v>
      </c>
      <c r="D138" s="16">
        <v>2009</v>
      </c>
      <c r="E138" s="22">
        <v>35.56</v>
      </c>
      <c r="F138" s="20">
        <v>0</v>
      </c>
      <c r="G138" s="20">
        <v>1628726</v>
      </c>
      <c r="H138" s="20">
        <v>562255</v>
      </c>
      <c r="I138" s="20">
        <v>113698</v>
      </c>
      <c r="J138" s="20">
        <v>48974</v>
      </c>
      <c r="K138" s="20">
        <v>0</v>
      </c>
      <c r="L138" s="20">
        <v>468396</v>
      </c>
      <c r="M138" s="20">
        <v>3545</v>
      </c>
      <c r="N138" s="20">
        <v>27233</v>
      </c>
      <c r="O138" s="20">
        <v>44694</v>
      </c>
      <c r="P138" s="20">
        <v>0</v>
      </c>
      <c r="Q138" s="20">
        <v>2897521</v>
      </c>
      <c r="R138" s="20">
        <v>0</v>
      </c>
      <c r="S138" s="20">
        <v>0</v>
      </c>
      <c r="T138" s="20">
        <v>0</v>
      </c>
      <c r="U138" s="16"/>
      <c r="V138">
        <v>5972</v>
      </c>
      <c r="W138" s="28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30"/>
    </row>
    <row r="139" spans="1:40" ht="12.75">
      <c r="A139">
        <v>106</v>
      </c>
      <c r="B139" t="s">
        <v>74</v>
      </c>
      <c r="C139" s="16">
        <v>8590</v>
      </c>
      <c r="D139" s="16">
        <v>2009</v>
      </c>
      <c r="E139" s="22">
        <v>28.61</v>
      </c>
      <c r="F139" s="20">
        <v>0</v>
      </c>
      <c r="G139" s="20">
        <v>1120409</v>
      </c>
      <c r="H139" s="20">
        <v>239426</v>
      </c>
      <c r="I139" s="20">
        <v>74280</v>
      </c>
      <c r="J139" s="20">
        <v>55369</v>
      </c>
      <c r="K139" s="20">
        <v>0</v>
      </c>
      <c r="L139" s="20">
        <v>181893</v>
      </c>
      <c r="M139" s="20">
        <v>48354</v>
      </c>
      <c r="N139" s="20">
        <v>31913</v>
      </c>
      <c r="O139" s="20">
        <v>1487</v>
      </c>
      <c r="P139" s="20">
        <v>0</v>
      </c>
      <c r="Q139" s="20">
        <v>1753131</v>
      </c>
      <c r="R139" s="20">
        <v>0</v>
      </c>
      <c r="S139" s="20">
        <v>0</v>
      </c>
      <c r="T139" s="20">
        <v>0</v>
      </c>
      <c r="U139" s="16"/>
      <c r="V139">
        <v>4607</v>
      </c>
      <c r="W139" s="28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30"/>
    </row>
    <row r="140" spans="1:40" ht="12.75">
      <c r="A140">
        <v>107</v>
      </c>
      <c r="B140" t="s">
        <v>97</v>
      </c>
      <c r="C140" s="16">
        <v>8590</v>
      </c>
      <c r="D140" s="16">
        <v>2009</v>
      </c>
      <c r="E140" s="22">
        <v>12.94</v>
      </c>
      <c r="F140" s="20">
        <v>0</v>
      </c>
      <c r="G140" s="20">
        <v>556562</v>
      </c>
      <c r="H140" s="20">
        <v>126027</v>
      </c>
      <c r="I140" s="20">
        <v>0</v>
      </c>
      <c r="J140" s="20">
        <v>23468</v>
      </c>
      <c r="K140" s="20">
        <v>0</v>
      </c>
      <c r="L140" s="20">
        <v>88525</v>
      </c>
      <c r="M140" s="20">
        <v>7769</v>
      </c>
      <c r="N140" s="20">
        <v>11301</v>
      </c>
      <c r="O140" s="20">
        <v>4086</v>
      </c>
      <c r="P140" s="20">
        <v>0</v>
      </c>
      <c r="Q140" s="20">
        <v>817738</v>
      </c>
      <c r="R140" s="20">
        <v>0</v>
      </c>
      <c r="S140" s="20">
        <v>0</v>
      </c>
      <c r="T140" s="20">
        <v>0</v>
      </c>
      <c r="U140" s="16"/>
      <c r="V140">
        <v>2016</v>
      </c>
      <c r="W140" s="28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30"/>
    </row>
    <row r="141" spans="1:40" ht="12.75">
      <c r="A141">
        <v>108</v>
      </c>
      <c r="B141" t="s">
        <v>112</v>
      </c>
      <c r="C141" s="16">
        <v>8590</v>
      </c>
      <c r="D141" s="16">
        <v>2009</v>
      </c>
      <c r="E141" s="2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16"/>
      <c r="V141"/>
      <c r="W141" s="28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30"/>
    </row>
    <row r="142" spans="1:40" ht="12.75">
      <c r="A142">
        <v>111</v>
      </c>
      <c r="B142" t="s">
        <v>79</v>
      </c>
      <c r="C142" s="16">
        <v>8590</v>
      </c>
      <c r="D142" s="16">
        <v>2009</v>
      </c>
      <c r="E142" s="22">
        <v>2.43</v>
      </c>
      <c r="F142" s="20">
        <v>0</v>
      </c>
      <c r="G142" s="20">
        <v>92778</v>
      </c>
      <c r="H142" s="20">
        <v>17572</v>
      </c>
      <c r="I142" s="20">
        <v>91028</v>
      </c>
      <c r="J142" s="20">
        <v>5217</v>
      </c>
      <c r="K142" s="20">
        <v>0</v>
      </c>
      <c r="L142" s="20">
        <v>14456</v>
      </c>
      <c r="M142" s="20">
        <v>0</v>
      </c>
      <c r="N142" s="20">
        <v>2143</v>
      </c>
      <c r="O142" s="20">
        <v>6666</v>
      </c>
      <c r="P142" s="20">
        <v>0</v>
      </c>
      <c r="Q142" s="20">
        <v>229860</v>
      </c>
      <c r="R142" s="20">
        <v>0</v>
      </c>
      <c r="S142" s="20">
        <v>0</v>
      </c>
      <c r="T142" s="20">
        <v>0</v>
      </c>
      <c r="U142" s="16"/>
      <c r="V142">
        <v>588</v>
      </c>
      <c r="W142" s="28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30"/>
    </row>
    <row r="143" spans="1:40" ht="12.75">
      <c r="A143">
        <v>125</v>
      </c>
      <c r="B143" t="s">
        <v>99</v>
      </c>
      <c r="C143" s="16">
        <v>8590</v>
      </c>
      <c r="D143" s="16">
        <v>2009</v>
      </c>
      <c r="E143" s="22">
        <v>14.399999999999999</v>
      </c>
      <c r="F143" s="20">
        <v>0</v>
      </c>
      <c r="G143" s="20">
        <v>536235</v>
      </c>
      <c r="H143" s="20">
        <v>131318</v>
      </c>
      <c r="I143" s="20">
        <v>168730</v>
      </c>
      <c r="J143" s="20">
        <v>11743</v>
      </c>
      <c r="K143" s="20">
        <v>74812</v>
      </c>
      <c r="L143" s="20">
        <v>399018</v>
      </c>
      <c r="M143" s="20">
        <v>0</v>
      </c>
      <c r="N143" s="20">
        <v>931</v>
      </c>
      <c r="O143" s="20">
        <v>37550</v>
      </c>
      <c r="P143" s="20">
        <v>0</v>
      </c>
      <c r="Q143" s="20">
        <v>1360337</v>
      </c>
      <c r="R143" s="20">
        <v>0</v>
      </c>
      <c r="S143" s="20">
        <v>0</v>
      </c>
      <c r="T143" s="20">
        <v>0</v>
      </c>
      <c r="U143" s="16"/>
      <c r="V143">
        <v>1895</v>
      </c>
      <c r="W143" s="28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30"/>
    </row>
    <row r="144" spans="1:40" ht="12.75">
      <c r="A144">
        <v>126</v>
      </c>
      <c r="B144" t="s">
        <v>127</v>
      </c>
      <c r="C144" s="16">
        <v>8590</v>
      </c>
      <c r="D144" s="16">
        <v>2009</v>
      </c>
      <c r="E144" s="22">
        <v>62.56</v>
      </c>
      <c r="F144" s="20">
        <v>0</v>
      </c>
      <c r="G144" s="20">
        <v>2921343</v>
      </c>
      <c r="H144" s="20">
        <v>920153</v>
      </c>
      <c r="I144" s="20">
        <v>1945987</v>
      </c>
      <c r="J144" s="20">
        <v>54147</v>
      </c>
      <c r="K144" s="20">
        <v>23966</v>
      </c>
      <c r="L144" s="20">
        <v>207341</v>
      </c>
      <c r="M144" s="20">
        <v>10304</v>
      </c>
      <c r="N144" s="20">
        <v>297014</v>
      </c>
      <c r="O144" s="20">
        <v>64105</v>
      </c>
      <c r="P144" s="20">
        <v>160433</v>
      </c>
      <c r="Q144" s="20">
        <v>6283927</v>
      </c>
      <c r="R144" s="20">
        <v>0</v>
      </c>
      <c r="S144" s="20">
        <v>0</v>
      </c>
      <c r="T144" s="20">
        <v>0</v>
      </c>
      <c r="U144" s="16"/>
      <c r="V144">
        <v>21534</v>
      </c>
      <c r="W144" s="28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30"/>
    </row>
    <row r="145" spans="1:40" ht="12.75">
      <c r="A145">
        <v>128</v>
      </c>
      <c r="B145" t="s">
        <v>137</v>
      </c>
      <c r="C145" s="16">
        <v>8590</v>
      </c>
      <c r="D145" s="16">
        <v>2009</v>
      </c>
      <c r="E145" s="22">
        <v>260.12</v>
      </c>
      <c r="F145" s="20">
        <v>0</v>
      </c>
      <c r="G145" s="20">
        <v>14343109</v>
      </c>
      <c r="H145" s="20">
        <v>3765413</v>
      </c>
      <c r="I145" s="20">
        <v>3725225</v>
      </c>
      <c r="J145" s="20">
        <v>988497</v>
      </c>
      <c r="K145" s="20">
        <v>4612</v>
      </c>
      <c r="L145" s="20">
        <v>8995222</v>
      </c>
      <c r="M145" s="20">
        <v>1309652</v>
      </c>
      <c r="N145" s="20">
        <v>363217</v>
      </c>
      <c r="O145" s="20">
        <v>274292</v>
      </c>
      <c r="P145" s="20">
        <v>2360951</v>
      </c>
      <c r="Q145" s="20">
        <v>31408288</v>
      </c>
      <c r="R145" s="20">
        <v>0</v>
      </c>
      <c r="S145" s="20">
        <v>0</v>
      </c>
      <c r="T145" s="20">
        <v>0</v>
      </c>
      <c r="U145" s="16"/>
      <c r="V145">
        <v>48950</v>
      </c>
      <c r="W145" s="28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30"/>
    </row>
    <row r="146" spans="1:40" ht="12.75">
      <c r="A146">
        <v>129</v>
      </c>
      <c r="B146" t="s">
        <v>157</v>
      </c>
      <c r="C146" s="16">
        <v>8590</v>
      </c>
      <c r="D146" s="16">
        <v>2009</v>
      </c>
      <c r="E146" s="22">
        <v>5.9</v>
      </c>
      <c r="F146" s="20">
        <v>0</v>
      </c>
      <c r="G146" s="20">
        <v>257503</v>
      </c>
      <c r="H146" s="20">
        <v>57320</v>
      </c>
      <c r="I146" s="20">
        <v>47543</v>
      </c>
      <c r="J146" s="20">
        <v>4314</v>
      </c>
      <c r="K146" s="20">
        <v>47283</v>
      </c>
      <c r="L146" s="20">
        <v>83278</v>
      </c>
      <c r="M146" s="20">
        <v>5246</v>
      </c>
      <c r="N146" s="20">
        <v>24692</v>
      </c>
      <c r="O146" s="20">
        <v>10462</v>
      </c>
      <c r="P146" s="20">
        <v>0</v>
      </c>
      <c r="Q146" s="20">
        <v>537641</v>
      </c>
      <c r="R146" s="20">
        <v>0</v>
      </c>
      <c r="S146" s="20">
        <v>0</v>
      </c>
      <c r="T146" s="20">
        <v>0</v>
      </c>
      <c r="U146" s="16"/>
      <c r="V146">
        <v>591</v>
      </c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30"/>
    </row>
    <row r="147" spans="1:40" ht="12.75">
      <c r="A147">
        <v>130</v>
      </c>
      <c r="B147" t="s">
        <v>132</v>
      </c>
      <c r="C147" s="16">
        <v>8590</v>
      </c>
      <c r="D147" s="16">
        <v>2009</v>
      </c>
      <c r="E147" s="22">
        <v>83.97</v>
      </c>
      <c r="F147" s="20">
        <v>0</v>
      </c>
      <c r="G147" s="20">
        <v>3326842</v>
      </c>
      <c r="H147" s="20">
        <v>983978</v>
      </c>
      <c r="I147" s="20">
        <v>368160</v>
      </c>
      <c r="J147" s="20">
        <v>114882</v>
      </c>
      <c r="K147" s="20">
        <v>6085</v>
      </c>
      <c r="L147" s="20">
        <v>763283</v>
      </c>
      <c r="M147" s="20">
        <v>299087</v>
      </c>
      <c r="N147" s="20">
        <v>21301</v>
      </c>
      <c r="O147" s="20">
        <v>17962</v>
      </c>
      <c r="P147" s="20">
        <v>50440</v>
      </c>
      <c r="Q147" s="20">
        <v>5851140</v>
      </c>
      <c r="R147" s="20">
        <v>0</v>
      </c>
      <c r="S147" s="20">
        <v>0</v>
      </c>
      <c r="T147" s="20">
        <v>0</v>
      </c>
      <c r="U147" s="16"/>
      <c r="V147">
        <v>24107</v>
      </c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30"/>
    </row>
    <row r="148" spans="1:40" ht="12.75">
      <c r="A148">
        <v>131</v>
      </c>
      <c r="B148" t="s">
        <v>100</v>
      </c>
      <c r="C148" s="16">
        <v>8590</v>
      </c>
      <c r="D148" s="16">
        <v>2009</v>
      </c>
      <c r="E148" s="22">
        <v>120.12</v>
      </c>
      <c r="F148" s="20">
        <v>0</v>
      </c>
      <c r="G148" s="20">
        <v>5225929</v>
      </c>
      <c r="H148" s="20">
        <v>1541814</v>
      </c>
      <c r="I148" s="20">
        <v>91724</v>
      </c>
      <c r="J148" s="20">
        <v>221010</v>
      </c>
      <c r="K148" s="20">
        <v>4605</v>
      </c>
      <c r="L148" s="20">
        <v>1967857</v>
      </c>
      <c r="M148" s="20">
        <v>341469</v>
      </c>
      <c r="N148" s="20">
        <v>52553</v>
      </c>
      <c r="O148" s="20">
        <v>38937</v>
      </c>
      <c r="P148" s="20">
        <v>0</v>
      </c>
      <c r="Q148" s="20">
        <v>9485898</v>
      </c>
      <c r="R148" s="20">
        <v>0</v>
      </c>
      <c r="S148" s="20">
        <v>0</v>
      </c>
      <c r="T148" s="20">
        <v>0</v>
      </c>
      <c r="U148" s="16"/>
      <c r="V148">
        <v>40193</v>
      </c>
      <c r="W148" s="28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30"/>
    </row>
    <row r="149" spans="1:40" ht="12.75">
      <c r="A149">
        <v>132</v>
      </c>
      <c r="B149" t="s">
        <v>105</v>
      </c>
      <c r="C149" s="16">
        <v>8590</v>
      </c>
      <c r="D149" s="16">
        <v>2009</v>
      </c>
      <c r="E149" s="22">
        <v>29.15</v>
      </c>
      <c r="F149" s="20">
        <v>0</v>
      </c>
      <c r="G149" s="20">
        <v>1224250</v>
      </c>
      <c r="H149" s="20">
        <v>380846</v>
      </c>
      <c r="I149" s="20">
        <v>0</v>
      </c>
      <c r="J149" s="20">
        <v>32724</v>
      </c>
      <c r="K149" s="20">
        <v>113</v>
      </c>
      <c r="L149" s="20">
        <v>292725</v>
      </c>
      <c r="M149" s="20">
        <v>22291</v>
      </c>
      <c r="N149" s="20">
        <v>30093</v>
      </c>
      <c r="O149" s="20">
        <v>14497</v>
      </c>
      <c r="P149" s="20">
        <v>1893</v>
      </c>
      <c r="Q149" s="20">
        <v>1995646</v>
      </c>
      <c r="R149" s="20">
        <v>0</v>
      </c>
      <c r="S149" s="20">
        <v>0</v>
      </c>
      <c r="T149" s="20">
        <v>0</v>
      </c>
      <c r="U149" s="16"/>
      <c r="V149">
        <v>12684</v>
      </c>
      <c r="W149" s="28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30"/>
    </row>
    <row r="150" spans="1:40" ht="12.75">
      <c r="A150">
        <v>134</v>
      </c>
      <c r="B150" t="s">
        <v>87</v>
      </c>
      <c r="C150" s="16">
        <v>8590</v>
      </c>
      <c r="D150" s="16">
        <v>2009</v>
      </c>
      <c r="E150" s="22">
        <v>39.64</v>
      </c>
      <c r="F150" s="20">
        <v>0</v>
      </c>
      <c r="G150" s="20">
        <v>1554714</v>
      </c>
      <c r="H150" s="20">
        <v>467173</v>
      </c>
      <c r="I150" s="20">
        <v>173352</v>
      </c>
      <c r="J150" s="20">
        <v>141477</v>
      </c>
      <c r="K150" s="20">
        <v>43542</v>
      </c>
      <c r="L150" s="20">
        <v>199827</v>
      </c>
      <c r="M150" s="20">
        <v>5001</v>
      </c>
      <c r="N150" s="20">
        <v>270189</v>
      </c>
      <c r="O150" s="20">
        <v>13189</v>
      </c>
      <c r="P150" s="20">
        <v>600</v>
      </c>
      <c r="Q150" s="20">
        <v>2867864</v>
      </c>
      <c r="R150" s="20">
        <v>0</v>
      </c>
      <c r="S150" s="20">
        <v>0</v>
      </c>
      <c r="T150" s="20">
        <v>0</v>
      </c>
      <c r="U150" s="16"/>
      <c r="V150">
        <v>8079</v>
      </c>
      <c r="W150" s="28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30"/>
    </row>
    <row r="151" spans="1:40" ht="12.75">
      <c r="A151">
        <v>137</v>
      </c>
      <c r="B151" t="s">
        <v>142</v>
      </c>
      <c r="C151" s="16">
        <v>8590</v>
      </c>
      <c r="D151" s="16">
        <v>2009</v>
      </c>
      <c r="E151" s="22">
        <v>13.59</v>
      </c>
      <c r="F151" s="20">
        <v>0</v>
      </c>
      <c r="G151" s="20">
        <v>611314</v>
      </c>
      <c r="H151" s="20">
        <v>212388</v>
      </c>
      <c r="I151" s="20">
        <v>79945</v>
      </c>
      <c r="J151" s="20">
        <v>41851</v>
      </c>
      <c r="K151" s="20">
        <v>19937</v>
      </c>
      <c r="L151" s="20">
        <v>191425</v>
      </c>
      <c r="M151" s="20">
        <v>13284</v>
      </c>
      <c r="N151" s="20">
        <v>6590</v>
      </c>
      <c r="O151" s="20">
        <v>10528</v>
      </c>
      <c r="P151" s="20">
        <v>0</v>
      </c>
      <c r="Q151" s="20">
        <v>1187262</v>
      </c>
      <c r="R151" s="20">
        <v>0</v>
      </c>
      <c r="S151" s="20">
        <v>0</v>
      </c>
      <c r="T151" s="20">
        <v>0</v>
      </c>
      <c r="U151" s="16"/>
      <c r="V151">
        <v>1252</v>
      </c>
      <c r="W151" s="28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30"/>
    </row>
    <row r="152" spans="1:40" ht="12.75">
      <c r="A152">
        <v>138</v>
      </c>
      <c r="B152" t="s">
        <v>136</v>
      </c>
      <c r="C152" s="16">
        <v>8590</v>
      </c>
      <c r="D152" s="16">
        <v>2009</v>
      </c>
      <c r="E152" s="22">
        <v>63.92</v>
      </c>
      <c r="F152" s="20">
        <v>0</v>
      </c>
      <c r="G152" s="20">
        <v>3130527</v>
      </c>
      <c r="H152" s="20">
        <v>702720</v>
      </c>
      <c r="I152" s="20">
        <v>921530</v>
      </c>
      <c r="J152" s="20">
        <v>66348</v>
      </c>
      <c r="K152" s="20">
        <v>0</v>
      </c>
      <c r="L152" s="20">
        <v>969896</v>
      </c>
      <c r="M152" s="20">
        <v>120246</v>
      </c>
      <c r="N152" s="20">
        <v>52713</v>
      </c>
      <c r="O152" s="20">
        <v>4996</v>
      </c>
      <c r="P152" s="20">
        <v>17220</v>
      </c>
      <c r="Q152" s="20">
        <v>5951756</v>
      </c>
      <c r="R152" s="20">
        <v>0</v>
      </c>
      <c r="S152" s="20">
        <v>0</v>
      </c>
      <c r="T152" s="20">
        <v>0</v>
      </c>
      <c r="U152" s="16"/>
      <c r="V152">
        <v>15975</v>
      </c>
      <c r="W152" s="28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30"/>
    </row>
    <row r="153" spans="1:40" ht="12.75">
      <c r="A153">
        <v>139</v>
      </c>
      <c r="B153" t="s">
        <v>151</v>
      </c>
      <c r="C153" s="16">
        <v>8590</v>
      </c>
      <c r="D153" s="16">
        <v>2009</v>
      </c>
      <c r="E153" s="22">
        <v>44.57</v>
      </c>
      <c r="F153" s="20">
        <v>0</v>
      </c>
      <c r="G153" s="20">
        <v>2131077</v>
      </c>
      <c r="H153" s="20">
        <v>530116</v>
      </c>
      <c r="I153" s="20">
        <v>3234</v>
      </c>
      <c r="J153" s="20">
        <v>42338</v>
      </c>
      <c r="K153" s="20">
        <v>190</v>
      </c>
      <c r="L153" s="20">
        <v>2042583</v>
      </c>
      <c r="M153" s="20">
        <v>533</v>
      </c>
      <c r="N153" s="20">
        <v>75445</v>
      </c>
      <c r="O153" s="20">
        <v>49264</v>
      </c>
      <c r="P153" s="20">
        <v>4641</v>
      </c>
      <c r="Q153" s="20">
        <v>4870139</v>
      </c>
      <c r="R153" s="20">
        <v>0</v>
      </c>
      <c r="S153" s="20">
        <v>0</v>
      </c>
      <c r="T153" s="20">
        <v>0</v>
      </c>
      <c r="U153" s="16"/>
      <c r="V153">
        <v>22355</v>
      </c>
      <c r="W153" s="28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30"/>
    </row>
    <row r="154" spans="1:40" ht="12.75">
      <c r="A154">
        <v>140</v>
      </c>
      <c r="B154" t="s">
        <v>89</v>
      </c>
      <c r="C154" s="16">
        <v>8590</v>
      </c>
      <c r="D154" s="16">
        <v>2009</v>
      </c>
      <c r="E154" s="22">
        <v>16.84</v>
      </c>
      <c r="F154" s="20">
        <v>0</v>
      </c>
      <c r="G154" s="20">
        <v>872914</v>
      </c>
      <c r="H154" s="20">
        <v>215577</v>
      </c>
      <c r="I154" s="20">
        <v>38016</v>
      </c>
      <c r="J154" s="20">
        <v>67237</v>
      </c>
      <c r="K154" s="20">
        <v>0</v>
      </c>
      <c r="L154" s="20">
        <v>112217</v>
      </c>
      <c r="M154" s="20">
        <v>6299</v>
      </c>
      <c r="N154" s="20">
        <v>45557</v>
      </c>
      <c r="O154" s="20">
        <v>9644</v>
      </c>
      <c r="P154" s="20">
        <v>47662</v>
      </c>
      <c r="Q154" s="20">
        <v>1319799</v>
      </c>
      <c r="R154" s="20">
        <v>0</v>
      </c>
      <c r="S154" s="20">
        <v>0</v>
      </c>
      <c r="T154" s="20">
        <v>0</v>
      </c>
      <c r="U154" s="16"/>
      <c r="V154">
        <v>4400</v>
      </c>
      <c r="W154" s="28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30"/>
    </row>
    <row r="155" spans="1:40" ht="12.75">
      <c r="A155">
        <v>141</v>
      </c>
      <c r="B155" t="s">
        <v>78</v>
      </c>
      <c r="C155" s="16">
        <v>8590</v>
      </c>
      <c r="D155" s="16">
        <v>2009</v>
      </c>
      <c r="E155" s="22">
        <v>7.34</v>
      </c>
      <c r="F155" s="20">
        <v>0</v>
      </c>
      <c r="G155" s="20">
        <v>272602</v>
      </c>
      <c r="H155" s="20">
        <v>54314</v>
      </c>
      <c r="I155" s="20">
        <v>59096</v>
      </c>
      <c r="J155" s="20">
        <v>12362</v>
      </c>
      <c r="K155" s="20">
        <v>14422</v>
      </c>
      <c r="L155" s="20">
        <v>23992</v>
      </c>
      <c r="M155" s="20">
        <v>4060</v>
      </c>
      <c r="N155" s="20">
        <v>10727</v>
      </c>
      <c r="O155" s="20">
        <v>15599</v>
      </c>
      <c r="P155" s="20">
        <v>1785</v>
      </c>
      <c r="Q155" s="20">
        <v>465389</v>
      </c>
      <c r="R155" s="20">
        <v>0</v>
      </c>
      <c r="S155" s="20">
        <v>0</v>
      </c>
      <c r="T155" s="20">
        <v>0</v>
      </c>
      <c r="U155" s="16"/>
      <c r="V155">
        <v>623</v>
      </c>
      <c r="W155" s="28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30"/>
    </row>
    <row r="156" spans="1:40" ht="12.75">
      <c r="A156">
        <v>142</v>
      </c>
      <c r="B156" t="s">
        <v>126</v>
      </c>
      <c r="C156" s="16">
        <v>8590</v>
      </c>
      <c r="D156" s="16">
        <v>2009</v>
      </c>
      <c r="E156" s="22">
        <v>64.62</v>
      </c>
      <c r="F156" s="20">
        <v>0</v>
      </c>
      <c r="G156" s="20">
        <v>2996287</v>
      </c>
      <c r="H156" s="20">
        <v>875952</v>
      </c>
      <c r="I156" s="20">
        <v>560517</v>
      </c>
      <c r="J156" s="20">
        <v>103945</v>
      </c>
      <c r="K156" s="20">
        <v>0</v>
      </c>
      <c r="L156" s="20">
        <v>1046086</v>
      </c>
      <c r="M156" s="20">
        <v>33274</v>
      </c>
      <c r="N156" s="20">
        <v>173352</v>
      </c>
      <c r="O156" s="20">
        <v>140957</v>
      </c>
      <c r="P156" s="20">
        <v>11206</v>
      </c>
      <c r="Q156" s="20">
        <v>5919164</v>
      </c>
      <c r="R156" s="20">
        <v>0</v>
      </c>
      <c r="S156" s="20">
        <v>0</v>
      </c>
      <c r="T156" s="20">
        <v>0</v>
      </c>
      <c r="U156" s="16"/>
      <c r="V156">
        <v>28694</v>
      </c>
      <c r="W156" s="28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30"/>
    </row>
    <row r="157" spans="1:40" ht="12.75">
      <c r="A157">
        <v>145</v>
      </c>
      <c r="B157" t="s">
        <v>150</v>
      </c>
      <c r="C157" s="16">
        <v>8590</v>
      </c>
      <c r="D157" s="16">
        <v>2009</v>
      </c>
      <c r="E157" s="22">
        <v>22.48</v>
      </c>
      <c r="F157" s="20">
        <v>0</v>
      </c>
      <c r="G157" s="20">
        <v>1396154</v>
      </c>
      <c r="H157" s="20">
        <v>478482</v>
      </c>
      <c r="I157" s="20">
        <v>0</v>
      </c>
      <c r="J157" s="20">
        <v>26231</v>
      </c>
      <c r="K157" s="20">
        <v>0</v>
      </c>
      <c r="L157" s="20">
        <v>6748519</v>
      </c>
      <c r="M157" s="20">
        <v>117</v>
      </c>
      <c r="N157" s="20">
        <v>257412</v>
      </c>
      <c r="O157" s="20">
        <v>18854</v>
      </c>
      <c r="P157" s="20">
        <v>39350</v>
      </c>
      <c r="Q157" s="20">
        <v>8886419</v>
      </c>
      <c r="R157" s="20">
        <v>0</v>
      </c>
      <c r="S157" s="20">
        <v>0</v>
      </c>
      <c r="T157" s="20">
        <v>0</v>
      </c>
      <c r="U157" s="16"/>
      <c r="V157">
        <v>32043</v>
      </c>
      <c r="W157" s="28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30"/>
    </row>
    <row r="158" spans="1:40" ht="12.75">
      <c r="A158">
        <v>147</v>
      </c>
      <c r="B158" t="s">
        <v>131</v>
      </c>
      <c r="C158" s="16">
        <v>8590</v>
      </c>
      <c r="D158" s="16">
        <v>2009</v>
      </c>
      <c r="E158" s="22">
        <v>26.479999999999997</v>
      </c>
      <c r="F158" s="20">
        <v>0</v>
      </c>
      <c r="G158" s="20">
        <v>973535</v>
      </c>
      <c r="H158" s="20">
        <v>368570</v>
      </c>
      <c r="I158" s="20">
        <v>69674</v>
      </c>
      <c r="J158" s="20">
        <v>107196</v>
      </c>
      <c r="K158" s="20">
        <v>0</v>
      </c>
      <c r="L158" s="20">
        <v>122351</v>
      </c>
      <c r="M158" s="20">
        <v>31468</v>
      </c>
      <c r="N158" s="20">
        <v>26871</v>
      </c>
      <c r="O158" s="20">
        <v>5154</v>
      </c>
      <c r="P158" s="20">
        <v>12622</v>
      </c>
      <c r="Q158" s="20">
        <v>1692197</v>
      </c>
      <c r="R158" s="20">
        <v>0</v>
      </c>
      <c r="S158" s="20">
        <v>0</v>
      </c>
      <c r="T158" s="20">
        <v>0</v>
      </c>
      <c r="U158" s="16"/>
      <c r="V158">
        <v>3023</v>
      </c>
      <c r="W158" s="28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30"/>
    </row>
    <row r="159" spans="1:40" ht="12.75">
      <c r="A159">
        <v>148</v>
      </c>
      <c r="B159" t="s">
        <v>129</v>
      </c>
      <c r="C159" s="16">
        <v>8590</v>
      </c>
      <c r="D159" s="16">
        <v>2009</v>
      </c>
      <c r="E159" s="22">
        <v>5</v>
      </c>
      <c r="F159" s="20">
        <v>0</v>
      </c>
      <c r="G159" s="20">
        <v>292340</v>
      </c>
      <c r="H159" s="20">
        <v>46571</v>
      </c>
      <c r="I159" s="20">
        <v>0</v>
      </c>
      <c r="J159" s="20">
        <v>9771</v>
      </c>
      <c r="K159" s="20">
        <v>46207</v>
      </c>
      <c r="L159" s="20">
        <v>0</v>
      </c>
      <c r="M159" s="20">
        <v>2546</v>
      </c>
      <c r="N159" s="20">
        <v>25344</v>
      </c>
      <c r="O159" s="20">
        <v>41377</v>
      </c>
      <c r="P159" s="20">
        <v>0</v>
      </c>
      <c r="Q159" s="20">
        <v>464156</v>
      </c>
      <c r="R159" s="20">
        <v>0</v>
      </c>
      <c r="S159" s="20">
        <v>0</v>
      </c>
      <c r="T159" s="20">
        <v>0</v>
      </c>
      <c r="U159" s="16"/>
      <c r="V159">
        <v>937</v>
      </c>
      <c r="W159" s="28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30"/>
    </row>
    <row r="160" spans="1:40" ht="12.75">
      <c r="A160">
        <v>150</v>
      </c>
      <c r="B160" t="s">
        <v>77</v>
      </c>
      <c r="C160" s="16">
        <v>8590</v>
      </c>
      <c r="D160" s="16">
        <v>2009</v>
      </c>
      <c r="E160" s="22">
        <v>19.91</v>
      </c>
      <c r="F160" s="20">
        <v>0</v>
      </c>
      <c r="G160" s="20">
        <v>719820</v>
      </c>
      <c r="H160" s="20">
        <v>184362</v>
      </c>
      <c r="I160" s="20">
        <v>41560</v>
      </c>
      <c r="J160" s="20">
        <v>29542</v>
      </c>
      <c r="K160" s="20">
        <v>31469</v>
      </c>
      <c r="L160" s="20">
        <v>339618</v>
      </c>
      <c r="M160" s="20">
        <v>16829</v>
      </c>
      <c r="N160" s="20">
        <v>0</v>
      </c>
      <c r="O160" s="20">
        <v>34419</v>
      </c>
      <c r="P160" s="20">
        <v>166817</v>
      </c>
      <c r="Q160" s="20">
        <v>1230802</v>
      </c>
      <c r="R160" s="20">
        <v>0</v>
      </c>
      <c r="S160" s="20">
        <v>0</v>
      </c>
      <c r="T160" s="20">
        <v>0</v>
      </c>
      <c r="U160" s="16"/>
      <c r="V160">
        <v>2219</v>
      </c>
      <c r="W160" s="28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30"/>
    </row>
    <row r="161" spans="1:40" ht="12.75">
      <c r="A161">
        <v>152</v>
      </c>
      <c r="B161" t="s">
        <v>94</v>
      </c>
      <c r="C161" s="16">
        <v>8590</v>
      </c>
      <c r="D161" s="16">
        <v>2009</v>
      </c>
      <c r="E161" s="22">
        <v>37.84</v>
      </c>
      <c r="F161" s="20">
        <v>0</v>
      </c>
      <c r="G161" s="20">
        <v>1629544</v>
      </c>
      <c r="H161" s="20">
        <v>753594</v>
      </c>
      <c r="I161" s="20">
        <v>91</v>
      </c>
      <c r="J161" s="20">
        <v>57485</v>
      </c>
      <c r="K161" s="20">
        <v>81709</v>
      </c>
      <c r="L161" s="20">
        <v>208418</v>
      </c>
      <c r="M161" s="20">
        <v>74986</v>
      </c>
      <c r="N161" s="20">
        <v>161758</v>
      </c>
      <c r="O161" s="20">
        <v>55187</v>
      </c>
      <c r="P161" s="20">
        <v>110</v>
      </c>
      <c r="Q161" s="20">
        <v>3022662</v>
      </c>
      <c r="R161" s="20">
        <v>0</v>
      </c>
      <c r="S161" s="20">
        <v>0</v>
      </c>
      <c r="T161" s="20">
        <v>0</v>
      </c>
      <c r="U161" s="16"/>
      <c r="V161">
        <v>4267</v>
      </c>
      <c r="W161" s="28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30"/>
    </row>
    <row r="162" spans="1:40" ht="12.75">
      <c r="A162">
        <v>153</v>
      </c>
      <c r="B162" t="s">
        <v>147</v>
      </c>
      <c r="C162" s="16">
        <v>8590</v>
      </c>
      <c r="D162" s="16">
        <v>2009</v>
      </c>
      <c r="E162" s="22">
        <v>13.64</v>
      </c>
      <c r="F162" s="20">
        <v>0</v>
      </c>
      <c r="G162" s="20">
        <v>634424</v>
      </c>
      <c r="H162" s="20">
        <v>199681</v>
      </c>
      <c r="I162" s="20">
        <v>7117</v>
      </c>
      <c r="J162" s="20">
        <v>31953</v>
      </c>
      <c r="K162" s="20">
        <v>0</v>
      </c>
      <c r="L162" s="20">
        <v>95950</v>
      </c>
      <c r="M162" s="20">
        <v>0</v>
      </c>
      <c r="N162" s="20">
        <v>37658</v>
      </c>
      <c r="O162" s="20">
        <v>8895</v>
      </c>
      <c r="P162" s="20">
        <v>0</v>
      </c>
      <c r="Q162" s="20">
        <v>1015678</v>
      </c>
      <c r="R162" s="20">
        <v>0</v>
      </c>
      <c r="S162" s="20">
        <v>0</v>
      </c>
      <c r="T162" s="20">
        <v>0</v>
      </c>
      <c r="U162" s="16"/>
      <c r="V162">
        <v>1813</v>
      </c>
      <c r="W162" s="28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30"/>
    </row>
    <row r="163" spans="1:40" ht="12.75">
      <c r="A163">
        <v>155</v>
      </c>
      <c r="B163" t="s">
        <v>114</v>
      </c>
      <c r="C163" s="16">
        <v>8590</v>
      </c>
      <c r="D163" s="16">
        <v>2009</v>
      </c>
      <c r="E163" s="22">
        <v>90.11</v>
      </c>
      <c r="F163" s="20">
        <v>0</v>
      </c>
      <c r="G163" s="20">
        <v>4662555</v>
      </c>
      <c r="H163" s="20">
        <v>1680597</v>
      </c>
      <c r="I163" s="20">
        <v>2639336</v>
      </c>
      <c r="J163" s="20">
        <v>239644</v>
      </c>
      <c r="K163" s="20">
        <v>41706</v>
      </c>
      <c r="L163" s="20">
        <v>6980678</v>
      </c>
      <c r="M163" s="20">
        <v>142029</v>
      </c>
      <c r="N163" s="20">
        <v>90091</v>
      </c>
      <c r="O163" s="20">
        <v>1370290</v>
      </c>
      <c r="P163" s="20">
        <v>58614</v>
      </c>
      <c r="Q163" s="20">
        <v>17788312</v>
      </c>
      <c r="R163" s="20">
        <v>0</v>
      </c>
      <c r="S163" s="20">
        <v>0</v>
      </c>
      <c r="T163" s="20">
        <v>0</v>
      </c>
      <c r="U163" s="16"/>
      <c r="V163">
        <v>34729</v>
      </c>
      <c r="W163" s="28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30"/>
    </row>
    <row r="164" spans="1:40" ht="12.75">
      <c r="A164">
        <v>156</v>
      </c>
      <c r="B164" t="s">
        <v>117</v>
      </c>
      <c r="C164" s="16">
        <v>8590</v>
      </c>
      <c r="D164" s="16">
        <v>2009</v>
      </c>
      <c r="E164" s="22">
        <v>36.83</v>
      </c>
      <c r="F164" s="20">
        <v>0</v>
      </c>
      <c r="G164" s="20">
        <v>1572119</v>
      </c>
      <c r="H164" s="20">
        <v>352437</v>
      </c>
      <c r="I164" s="20">
        <v>195047</v>
      </c>
      <c r="J164" s="20">
        <v>34205</v>
      </c>
      <c r="K164" s="20">
        <v>2518</v>
      </c>
      <c r="L164" s="20">
        <v>237820</v>
      </c>
      <c r="M164" s="20">
        <v>42029</v>
      </c>
      <c r="N164" s="20">
        <v>31798</v>
      </c>
      <c r="O164" s="20">
        <v>16971</v>
      </c>
      <c r="P164" s="20">
        <v>0</v>
      </c>
      <c r="Q164" s="20">
        <v>2484944</v>
      </c>
      <c r="R164" s="20">
        <v>0</v>
      </c>
      <c r="S164" s="20">
        <v>0</v>
      </c>
      <c r="T164" s="20">
        <v>0</v>
      </c>
      <c r="U164" s="16"/>
      <c r="V164">
        <v>6463</v>
      </c>
      <c r="W164" s="28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30"/>
    </row>
    <row r="165" spans="1:40" ht="12.75">
      <c r="A165">
        <v>157</v>
      </c>
      <c r="B165" t="s">
        <v>135</v>
      </c>
      <c r="C165" s="16">
        <v>8590</v>
      </c>
      <c r="D165" s="16">
        <v>2009</v>
      </c>
      <c r="E165" s="22">
        <v>7.91</v>
      </c>
      <c r="F165" s="20">
        <v>0</v>
      </c>
      <c r="G165" s="20">
        <v>316067</v>
      </c>
      <c r="H165" s="20">
        <v>74338</v>
      </c>
      <c r="I165" s="20">
        <v>0</v>
      </c>
      <c r="J165" s="20">
        <v>4822</v>
      </c>
      <c r="K165" s="20">
        <v>-771</v>
      </c>
      <c r="L165" s="20">
        <v>85931</v>
      </c>
      <c r="M165" s="20">
        <v>11012</v>
      </c>
      <c r="N165" s="20">
        <v>0</v>
      </c>
      <c r="O165" s="20">
        <v>10741</v>
      </c>
      <c r="P165" s="20">
        <v>0</v>
      </c>
      <c r="Q165" s="20">
        <v>502140</v>
      </c>
      <c r="R165" s="20">
        <v>0</v>
      </c>
      <c r="S165" s="20">
        <v>0</v>
      </c>
      <c r="T165" s="20">
        <v>0</v>
      </c>
      <c r="U165" s="16"/>
      <c r="V165">
        <v>2947</v>
      </c>
      <c r="W165" s="28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30"/>
    </row>
    <row r="166" spans="1:40" ht="12.75">
      <c r="A166">
        <v>158</v>
      </c>
      <c r="B166" t="s">
        <v>73</v>
      </c>
      <c r="C166" s="16">
        <v>8590</v>
      </c>
      <c r="D166" s="16">
        <v>2009</v>
      </c>
      <c r="E166" s="22">
        <v>8.629999999999999</v>
      </c>
      <c r="F166" s="20">
        <v>0</v>
      </c>
      <c r="G166" s="20">
        <v>331018</v>
      </c>
      <c r="H166" s="20">
        <v>71088</v>
      </c>
      <c r="I166" s="20">
        <v>0</v>
      </c>
      <c r="J166" s="20">
        <v>18925</v>
      </c>
      <c r="K166" s="20">
        <v>0</v>
      </c>
      <c r="L166" s="20">
        <v>50921</v>
      </c>
      <c r="M166" s="20">
        <v>2782</v>
      </c>
      <c r="N166" s="20">
        <v>26896</v>
      </c>
      <c r="O166" s="20">
        <v>20595</v>
      </c>
      <c r="P166" s="20">
        <v>0</v>
      </c>
      <c r="Q166" s="20">
        <v>522225</v>
      </c>
      <c r="R166" s="20">
        <v>0</v>
      </c>
      <c r="S166" s="20">
        <v>0</v>
      </c>
      <c r="T166" s="20">
        <v>0</v>
      </c>
      <c r="U166" s="16"/>
      <c r="V166">
        <v>614</v>
      </c>
      <c r="W166" s="28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30"/>
    </row>
    <row r="167" spans="1:40" ht="12.75">
      <c r="A167">
        <v>159</v>
      </c>
      <c r="B167" t="s">
        <v>104</v>
      </c>
      <c r="C167" s="16">
        <v>8590</v>
      </c>
      <c r="D167" s="16">
        <v>2009</v>
      </c>
      <c r="E167" s="22">
        <v>73</v>
      </c>
      <c r="F167" s="20">
        <v>0</v>
      </c>
      <c r="G167" s="20">
        <v>3284424</v>
      </c>
      <c r="H167" s="20">
        <v>968991</v>
      </c>
      <c r="I167" s="20">
        <v>8575</v>
      </c>
      <c r="J167" s="20">
        <v>79275</v>
      </c>
      <c r="K167" s="20">
        <v>382</v>
      </c>
      <c r="L167" s="20">
        <v>6710309</v>
      </c>
      <c r="M167" s="20">
        <v>0</v>
      </c>
      <c r="N167" s="20">
        <v>137057</v>
      </c>
      <c r="O167" s="20">
        <v>18099</v>
      </c>
      <c r="P167" s="20">
        <v>72502</v>
      </c>
      <c r="Q167" s="20">
        <v>11134610</v>
      </c>
      <c r="R167" s="20">
        <v>0</v>
      </c>
      <c r="S167" s="20">
        <v>0</v>
      </c>
      <c r="T167" s="20">
        <v>0</v>
      </c>
      <c r="U167" s="16"/>
      <c r="V167">
        <v>34768</v>
      </c>
      <c r="W167" s="28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30"/>
    </row>
    <row r="168" spans="1:40" ht="12.75">
      <c r="A168">
        <v>161</v>
      </c>
      <c r="B168" t="s">
        <v>164</v>
      </c>
      <c r="C168" s="16">
        <v>8590</v>
      </c>
      <c r="D168" s="16">
        <v>2009</v>
      </c>
      <c r="E168" s="22">
        <v>79.88</v>
      </c>
      <c r="F168" s="20">
        <v>0</v>
      </c>
      <c r="G168" s="20">
        <v>3664371</v>
      </c>
      <c r="H168" s="20">
        <v>817162</v>
      </c>
      <c r="I168" s="20">
        <v>0</v>
      </c>
      <c r="J168" s="20">
        <v>129964</v>
      </c>
      <c r="K168" s="20">
        <v>0</v>
      </c>
      <c r="L168" s="20">
        <v>351320</v>
      </c>
      <c r="M168" s="20">
        <v>131653</v>
      </c>
      <c r="N168" s="20">
        <v>38078</v>
      </c>
      <c r="O168" s="20">
        <v>39966</v>
      </c>
      <c r="P168" s="20">
        <v>207676</v>
      </c>
      <c r="Q168" s="20">
        <v>4964838</v>
      </c>
      <c r="R168" s="20">
        <v>0</v>
      </c>
      <c r="S168" s="20">
        <v>0</v>
      </c>
      <c r="T168" s="20">
        <v>0</v>
      </c>
      <c r="U168" s="16"/>
      <c r="V168">
        <v>28692</v>
      </c>
      <c r="W168" s="28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30"/>
    </row>
    <row r="169" spans="1:40" ht="12.75">
      <c r="A169">
        <v>162</v>
      </c>
      <c r="B169" t="s">
        <v>154</v>
      </c>
      <c r="C169" s="16">
        <v>8590</v>
      </c>
      <c r="D169" s="16">
        <v>2009</v>
      </c>
      <c r="E169" s="22">
        <v>91.43</v>
      </c>
      <c r="F169" s="20">
        <v>0</v>
      </c>
      <c r="G169" s="20">
        <v>3803146</v>
      </c>
      <c r="H169" s="20">
        <v>1179922</v>
      </c>
      <c r="I169" s="20">
        <v>100</v>
      </c>
      <c r="J169" s="20">
        <v>133600</v>
      </c>
      <c r="K169" s="20">
        <v>16910</v>
      </c>
      <c r="L169" s="20">
        <v>6136873</v>
      </c>
      <c r="M169" s="20">
        <v>15640</v>
      </c>
      <c r="N169" s="20">
        <v>534939</v>
      </c>
      <c r="O169" s="20">
        <v>115820</v>
      </c>
      <c r="P169" s="20">
        <v>7724</v>
      </c>
      <c r="Q169" s="20">
        <v>11929226</v>
      </c>
      <c r="R169" s="20">
        <v>0</v>
      </c>
      <c r="S169" s="20">
        <v>0</v>
      </c>
      <c r="T169" s="20">
        <v>0</v>
      </c>
      <c r="U169" s="16"/>
      <c r="V169">
        <v>64334</v>
      </c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30"/>
    </row>
    <row r="170" spans="1:40" ht="12.75">
      <c r="A170">
        <v>164</v>
      </c>
      <c r="B170" t="s">
        <v>80</v>
      </c>
      <c r="C170" s="16">
        <v>8590</v>
      </c>
      <c r="D170" s="16">
        <v>2009</v>
      </c>
      <c r="E170" s="22">
        <v>115.92999999999999</v>
      </c>
      <c r="F170" s="20">
        <v>0</v>
      </c>
      <c r="G170" s="20">
        <v>6130542</v>
      </c>
      <c r="H170" s="20">
        <v>1737879</v>
      </c>
      <c r="I170" s="20">
        <v>954959</v>
      </c>
      <c r="J170" s="20">
        <v>101690</v>
      </c>
      <c r="K170" s="20">
        <v>882</v>
      </c>
      <c r="L170" s="20">
        <v>1819951</v>
      </c>
      <c r="M170" s="20">
        <v>3232</v>
      </c>
      <c r="N170" s="20">
        <v>205953</v>
      </c>
      <c r="O170" s="20">
        <v>242210</v>
      </c>
      <c r="P170" s="20">
        <v>26135</v>
      </c>
      <c r="Q170" s="20">
        <v>11171163</v>
      </c>
      <c r="R170" s="20">
        <v>0</v>
      </c>
      <c r="S170" s="20">
        <v>0</v>
      </c>
      <c r="T170" s="20">
        <v>0</v>
      </c>
      <c r="U170" s="16"/>
      <c r="V170">
        <v>31549</v>
      </c>
      <c r="W170" s="28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30"/>
    </row>
    <row r="171" spans="1:40" ht="12.75">
      <c r="A171">
        <v>165</v>
      </c>
      <c r="B171" t="s">
        <v>91</v>
      </c>
      <c r="C171" s="16">
        <v>8590</v>
      </c>
      <c r="D171" s="16">
        <v>2009</v>
      </c>
      <c r="E171" s="22">
        <v>13.32</v>
      </c>
      <c r="F171" s="20">
        <v>0</v>
      </c>
      <c r="G171" s="20">
        <v>448998</v>
      </c>
      <c r="H171" s="20">
        <v>96335</v>
      </c>
      <c r="I171" s="20">
        <v>115229</v>
      </c>
      <c r="J171" s="20">
        <v>26541</v>
      </c>
      <c r="K171" s="20">
        <v>258</v>
      </c>
      <c r="L171" s="20">
        <v>50845</v>
      </c>
      <c r="M171" s="20">
        <v>0</v>
      </c>
      <c r="N171" s="20">
        <v>28855</v>
      </c>
      <c r="O171" s="20">
        <v>22672</v>
      </c>
      <c r="P171" s="20">
        <v>0</v>
      </c>
      <c r="Q171" s="20">
        <v>789733</v>
      </c>
      <c r="R171" s="20">
        <v>0</v>
      </c>
      <c r="S171" s="20">
        <v>0</v>
      </c>
      <c r="T171" s="20">
        <v>0</v>
      </c>
      <c r="U171" s="16"/>
      <c r="V171">
        <v>1701</v>
      </c>
      <c r="W171" s="28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30"/>
    </row>
    <row r="172" spans="1:40" ht="12.75">
      <c r="A172">
        <v>167</v>
      </c>
      <c r="B172" t="s">
        <v>81</v>
      </c>
      <c r="C172" s="16">
        <v>8590</v>
      </c>
      <c r="D172" s="16">
        <v>2009</v>
      </c>
      <c r="E172" s="22">
        <v>9.57</v>
      </c>
      <c r="F172" s="20">
        <v>0</v>
      </c>
      <c r="G172" s="20">
        <v>380781</v>
      </c>
      <c r="H172" s="20">
        <v>88151</v>
      </c>
      <c r="I172" s="20">
        <v>0</v>
      </c>
      <c r="J172" s="20">
        <v>32567</v>
      </c>
      <c r="K172" s="20">
        <v>39746</v>
      </c>
      <c r="L172" s="20">
        <v>28767</v>
      </c>
      <c r="M172" s="20">
        <v>0</v>
      </c>
      <c r="N172" s="20">
        <v>71158</v>
      </c>
      <c r="O172" s="20">
        <v>32963</v>
      </c>
      <c r="P172" s="20">
        <v>1332</v>
      </c>
      <c r="Q172" s="20">
        <v>672801</v>
      </c>
      <c r="R172" s="20">
        <v>0</v>
      </c>
      <c r="S172" s="20">
        <v>0</v>
      </c>
      <c r="T172" s="20">
        <v>0</v>
      </c>
      <c r="U172" s="16"/>
      <c r="V172">
        <v>595</v>
      </c>
      <c r="W172" s="28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30"/>
    </row>
    <row r="173" spans="1:40" ht="12.75">
      <c r="A173">
        <v>168</v>
      </c>
      <c r="B173" t="s">
        <v>75</v>
      </c>
      <c r="C173" s="16">
        <v>8590</v>
      </c>
      <c r="D173" s="16">
        <v>2009</v>
      </c>
      <c r="E173" s="22">
        <v>57.09</v>
      </c>
      <c r="F173" s="20">
        <v>0</v>
      </c>
      <c r="G173" s="20">
        <v>2942256</v>
      </c>
      <c r="H173" s="20">
        <v>750086</v>
      </c>
      <c r="I173" s="20">
        <v>397268</v>
      </c>
      <c r="J173" s="20">
        <v>99650</v>
      </c>
      <c r="K173" s="20">
        <v>1728</v>
      </c>
      <c r="L173" s="20">
        <v>2253154</v>
      </c>
      <c r="M173" s="20">
        <v>0</v>
      </c>
      <c r="N173" s="20">
        <v>180116</v>
      </c>
      <c r="O173" s="20">
        <v>118512</v>
      </c>
      <c r="P173" s="20">
        <v>0</v>
      </c>
      <c r="Q173" s="20">
        <v>6742770</v>
      </c>
      <c r="R173" s="20">
        <v>0</v>
      </c>
      <c r="S173" s="20">
        <v>0</v>
      </c>
      <c r="T173" s="20">
        <v>0</v>
      </c>
      <c r="U173" s="16"/>
      <c r="V173">
        <v>17915</v>
      </c>
      <c r="W173" s="28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30"/>
    </row>
    <row r="174" spans="1:40" ht="12.75">
      <c r="A174">
        <v>169</v>
      </c>
      <c r="B174" t="s">
        <v>140</v>
      </c>
      <c r="C174" s="16">
        <v>8590</v>
      </c>
      <c r="D174" s="16">
        <v>2009</v>
      </c>
      <c r="E174" s="22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16"/>
      <c r="V174"/>
      <c r="W174" s="28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30"/>
    </row>
    <row r="175" spans="1:40" ht="12.75">
      <c r="A175">
        <v>170</v>
      </c>
      <c r="B175" t="s">
        <v>109</v>
      </c>
      <c r="C175" s="16">
        <v>8590</v>
      </c>
      <c r="D175" s="16">
        <v>2009</v>
      </c>
      <c r="E175" s="22">
        <v>130.76999999999998</v>
      </c>
      <c r="F175" s="20">
        <v>0</v>
      </c>
      <c r="G175" s="20">
        <v>5540732</v>
      </c>
      <c r="H175" s="20">
        <v>1673042</v>
      </c>
      <c r="I175" s="20">
        <v>1820220</v>
      </c>
      <c r="J175" s="20">
        <v>235842</v>
      </c>
      <c r="K175" s="20">
        <v>10728</v>
      </c>
      <c r="L175" s="20">
        <v>201578</v>
      </c>
      <c r="M175" s="20">
        <v>0</v>
      </c>
      <c r="N175" s="20">
        <v>214472</v>
      </c>
      <c r="O175" s="20">
        <v>87770</v>
      </c>
      <c r="P175" s="20">
        <v>0</v>
      </c>
      <c r="Q175" s="20">
        <v>9784384</v>
      </c>
      <c r="R175" s="20">
        <v>0</v>
      </c>
      <c r="S175" s="20">
        <v>0</v>
      </c>
      <c r="T175" s="20">
        <v>0</v>
      </c>
      <c r="U175" s="16"/>
      <c r="V175">
        <v>49418</v>
      </c>
      <c r="W175" s="28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30"/>
    </row>
    <row r="176" spans="1:40" ht="12.75">
      <c r="A176">
        <v>172</v>
      </c>
      <c r="B176" t="s">
        <v>134</v>
      </c>
      <c r="C176" s="16">
        <v>8590</v>
      </c>
      <c r="D176" s="16">
        <v>2009</v>
      </c>
      <c r="E176" s="22">
        <v>21.330000000000002</v>
      </c>
      <c r="F176" s="20">
        <v>0</v>
      </c>
      <c r="G176" s="20">
        <v>815857</v>
      </c>
      <c r="H176" s="20">
        <v>202042</v>
      </c>
      <c r="I176" s="20">
        <v>65465</v>
      </c>
      <c r="J176" s="20">
        <v>23701</v>
      </c>
      <c r="K176" s="20">
        <v>1249</v>
      </c>
      <c r="L176" s="20">
        <v>77708</v>
      </c>
      <c r="M176" s="20">
        <v>3606</v>
      </c>
      <c r="N176" s="20">
        <v>65841</v>
      </c>
      <c r="O176" s="20">
        <v>71975</v>
      </c>
      <c r="P176" s="20">
        <v>7949</v>
      </c>
      <c r="Q176" s="20">
        <v>1319495</v>
      </c>
      <c r="R176" s="20">
        <v>0</v>
      </c>
      <c r="S176" s="20">
        <v>0</v>
      </c>
      <c r="T176" s="20">
        <v>0</v>
      </c>
      <c r="U176" s="16"/>
      <c r="V176">
        <v>3480</v>
      </c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30"/>
    </row>
    <row r="177" spans="1:40" ht="12.75">
      <c r="A177">
        <v>173</v>
      </c>
      <c r="B177" t="s">
        <v>95</v>
      </c>
      <c r="C177" s="16">
        <v>8590</v>
      </c>
      <c r="D177" s="16">
        <v>2009</v>
      </c>
      <c r="E177" s="22">
        <v>16.89</v>
      </c>
      <c r="F177" s="20">
        <v>0</v>
      </c>
      <c r="G177" s="20">
        <v>693631</v>
      </c>
      <c r="H177" s="20">
        <v>159800</v>
      </c>
      <c r="I177" s="20">
        <v>40253</v>
      </c>
      <c r="J177" s="20">
        <v>40660</v>
      </c>
      <c r="K177" s="20">
        <v>0</v>
      </c>
      <c r="L177" s="20">
        <v>62626</v>
      </c>
      <c r="M177" s="20">
        <v>19887</v>
      </c>
      <c r="N177" s="20">
        <v>59272</v>
      </c>
      <c r="O177" s="20">
        <v>7802</v>
      </c>
      <c r="P177" s="20">
        <v>0</v>
      </c>
      <c r="Q177" s="20">
        <v>1083931</v>
      </c>
      <c r="R177" s="20">
        <v>0</v>
      </c>
      <c r="S177" s="20">
        <v>0</v>
      </c>
      <c r="T177" s="20">
        <v>0</v>
      </c>
      <c r="U177" s="16"/>
      <c r="V177">
        <v>1566</v>
      </c>
      <c r="W177" s="28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30"/>
    </row>
    <row r="178" spans="1:40" ht="12.75">
      <c r="A178">
        <v>175</v>
      </c>
      <c r="B178" t="s">
        <v>149</v>
      </c>
      <c r="C178" s="16">
        <v>8590</v>
      </c>
      <c r="D178" s="16">
        <v>2009</v>
      </c>
      <c r="E178" s="22">
        <v>43.22</v>
      </c>
      <c r="F178" s="20">
        <v>0</v>
      </c>
      <c r="G178" s="20">
        <v>2183003</v>
      </c>
      <c r="H178" s="20">
        <v>776983</v>
      </c>
      <c r="I178" s="20">
        <v>203735</v>
      </c>
      <c r="J178" s="20">
        <v>52264</v>
      </c>
      <c r="K178" s="20">
        <v>3535</v>
      </c>
      <c r="L178" s="20">
        <v>978821</v>
      </c>
      <c r="M178" s="20">
        <v>17240</v>
      </c>
      <c r="N178" s="20">
        <v>109944</v>
      </c>
      <c r="O178" s="20">
        <v>50538</v>
      </c>
      <c r="P178" s="20">
        <v>10360</v>
      </c>
      <c r="Q178" s="20">
        <v>4365703</v>
      </c>
      <c r="R178" s="20">
        <v>0</v>
      </c>
      <c r="S178" s="20">
        <v>0</v>
      </c>
      <c r="T178" s="20">
        <v>0</v>
      </c>
      <c r="U178" s="16"/>
      <c r="V178">
        <v>8663</v>
      </c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30"/>
    </row>
    <row r="179" spans="1:40" ht="12.75">
      <c r="A179">
        <v>176</v>
      </c>
      <c r="B179" t="s">
        <v>111</v>
      </c>
      <c r="C179" s="16">
        <v>8590</v>
      </c>
      <c r="D179" s="16">
        <v>2009</v>
      </c>
      <c r="E179" s="22">
        <v>155.73000000000002</v>
      </c>
      <c r="F179" s="20">
        <v>0</v>
      </c>
      <c r="G179" s="20">
        <v>7865630</v>
      </c>
      <c r="H179" s="20">
        <v>2799566</v>
      </c>
      <c r="I179" s="20">
        <v>734083</v>
      </c>
      <c r="J179" s="20">
        <v>188312</v>
      </c>
      <c r="K179" s="20">
        <v>12740</v>
      </c>
      <c r="L179" s="20">
        <v>3526810</v>
      </c>
      <c r="M179" s="20">
        <v>62119</v>
      </c>
      <c r="N179" s="20">
        <v>396143</v>
      </c>
      <c r="O179" s="20">
        <v>182097</v>
      </c>
      <c r="P179" s="20">
        <v>37327</v>
      </c>
      <c r="Q179" s="20">
        <v>15730173</v>
      </c>
      <c r="R179" s="20">
        <v>0</v>
      </c>
      <c r="S179" s="20">
        <v>0</v>
      </c>
      <c r="T179" s="20">
        <v>0</v>
      </c>
      <c r="U179" s="16"/>
      <c r="V179">
        <v>43169</v>
      </c>
      <c r="W179" s="28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30"/>
    </row>
    <row r="180" spans="1:40" ht="12.75">
      <c r="A180">
        <v>178</v>
      </c>
      <c r="B180" t="s">
        <v>125</v>
      </c>
      <c r="C180" s="16">
        <v>8590</v>
      </c>
      <c r="D180" s="16">
        <v>2009</v>
      </c>
      <c r="E180" s="22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16"/>
      <c r="V180"/>
      <c r="W180" s="28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30"/>
    </row>
    <row r="181" spans="1:40" ht="12.75">
      <c r="A181">
        <v>180</v>
      </c>
      <c r="B181" t="s">
        <v>146</v>
      </c>
      <c r="C181" s="16">
        <v>8590</v>
      </c>
      <c r="D181" s="16">
        <v>2009</v>
      </c>
      <c r="E181" s="22">
        <v>29.96</v>
      </c>
      <c r="F181" s="20">
        <v>0</v>
      </c>
      <c r="G181" s="20">
        <v>1223276</v>
      </c>
      <c r="H181" s="20">
        <v>268277</v>
      </c>
      <c r="I181" s="20">
        <v>0</v>
      </c>
      <c r="J181" s="20">
        <v>45082</v>
      </c>
      <c r="K181" s="20">
        <v>0</v>
      </c>
      <c r="L181" s="20">
        <v>432656</v>
      </c>
      <c r="M181" s="20">
        <v>1206</v>
      </c>
      <c r="N181" s="20">
        <v>0</v>
      </c>
      <c r="O181" s="20">
        <v>20108</v>
      </c>
      <c r="P181" s="20">
        <v>0</v>
      </c>
      <c r="Q181" s="20">
        <v>1990605</v>
      </c>
      <c r="R181" s="20">
        <v>0</v>
      </c>
      <c r="S181" s="20">
        <v>0</v>
      </c>
      <c r="T181" s="20">
        <v>0</v>
      </c>
      <c r="U181" s="16"/>
      <c r="V181">
        <v>9834</v>
      </c>
      <c r="W181" s="28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30"/>
    </row>
    <row r="182" spans="1:40" ht="12.75">
      <c r="A182">
        <v>183</v>
      </c>
      <c r="B182" t="s">
        <v>70</v>
      </c>
      <c r="C182" s="16">
        <v>8590</v>
      </c>
      <c r="D182" s="16">
        <v>2009</v>
      </c>
      <c r="E182" s="22">
        <v>50.04</v>
      </c>
      <c r="F182" s="20">
        <v>0</v>
      </c>
      <c r="G182" s="20">
        <v>1818237</v>
      </c>
      <c r="H182" s="20">
        <v>369725</v>
      </c>
      <c r="I182" s="20">
        <v>0</v>
      </c>
      <c r="J182" s="20">
        <v>74839</v>
      </c>
      <c r="K182" s="20">
        <v>0</v>
      </c>
      <c r="L182" s="20">
        <v>1818083</v>
      </c>
      <c r="M182" s="20">
        <v>17574</v>
      </c>
      <c r="N182" s="20">
        <v>72183</v>
      </c>
      <c r="O182" s="20">
        <v>113551</v>
      </c>
      <c r="P182" s="20">
        <v>0</v>
      </c>
      <c r="Q182" s="20">
        <v>4284192</v>
      </c>
      <c r="R182" s="20">
        <v>0</v>
      </c>
      <c r="S182" s="20">
        <v>0</v>
      </c>
      <c r="T182" s="20">
        <v>0</v>
      </c>
      <c r="U182" s="16"/>
      <c r="V182">
        <v>12971</v>
      </c>
      <c r="W182" s="28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30"/>
    </row>
    <row r="183" spans="1:40" ht="12.75">
      <c r="A183">
        <v>186</v>
      </c>
      <c r="B183" t="s">
        <v>130</v>
      </c>
      <c r="C183" s="16">
        <v>8590</v>
      </c>
      <c r="D183" s="16">
        <v>2009</v>
      </c>
      <c r="E183" s="22">
        <v>11.860000000000001</v>
      </c>
      <c r="F183" s="20">
        <v>0</v>
      </c>
      <c r="G183" s="20">
        <v>475837</v>
      </c>
      <c r="H183" s="20">
        <v>122360</v>
      </c>
      <c r="I183" s="20">
        <v>21417</v>
      </c>
      <c r="J183" s="20">
        <v>24952</v>
      </c>
      <c r="K183" s="20">
        <v>5927</v>
      </c>
      <c r="L183" s="20">
        <v>142941</v>
      </c>
      <c r="M183" s="20">
        <v>12170</v>
      </c>
      <c r="N183" s="20">
        <v>4087</v>
      </c>
      <c r="O183" s="20">
        <v>7467</v>
      </c>
      <c r="P183" s="20">
        <v>0</v>
      </c>
      <c r="Q183" s="20">
        <v>817158</v>
      </c>
      <c r="R183" s="20">
        <v>0</v>
      </c>
      <c r="S183" s="20">
        <v>0</v>
      </c>
      <c r="T183" s="20">
        <v>0</v>
      </c>
      <c r="U183" s="16"/>
      <c r="V183">
        <v>669</v>
      </c>
      <c r="W183" s="28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30"/>
    </row>
    <row r="184" spans="1:40" ht="12.75">
      <c r="A184">
        <v>191</v>
      </c>
      <c r="B184" t="s">
        <v>103</v>
      </c>
      <c r="C184" s="16">
        <v>8590</v>
      </c>
      <c r="D184" s="16">
        <v>2009</v>
      </c>
      <c r="E184" s="22">
        <v>30.78</v>
      </c>
      <c r="F184" s="20">
        <v>0</v>
      </c>
      <c r="G184" s="20">
        <v>1185544</v>
      </c>
      <c r="H184" s="20">
        <v>319081</v>
      </c>
      <c r="I184" s="20">
        <v>151</v>
      </c>
      <c r="J184" s="20">
        <v>79036</v>
      </c>
      <c r="K184" s="20">
        <v>16</v>
      </c>
      <c r="L184" s="20">
        <v>2229869</v>
      </c>
      <c r="M184" s="20">
        <v>0</v>
      </c>
      <c r="N184" s="20">
        <v>88079</v>
      </c>
      <c r="O184" s="20">
        <v>5309</v>
      </c>
      <c r="P184" s="20">
        <v>2804</v>
      </c>
      <c r="Q184" s="20">
        <v>3904281</v>
      </c>
      <c r="R184" s="20">
        <v>0</v>
      </c>
      <c r="S184" s="20">
        <v>0</v>
      </c>
      <c r="T184" s="20">
        <v>0</v>
      </c>
      <c r="U184" s="16"/>
      <c r="V184">
        <v>10112</v>
      </c>
      <c r="W184" s="28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30"/>
    </row>
    <row r="185" spans="1:40" ht="12.75">
      <c r="A185">
        <v>193</v>
      </c>
      <c r="B185" t="s">
        <v>152</v>
      </c>
      <c r="C185" s="16">
        <v>8590</v>
      </c>
      <c r="D185" s="16">
        <v>2009</v>
      </c>
      <c r="E185" s="22">
        <v>0</v>
      </c>
      <c r="F185" s="20">
        <v>0</v>
      </c>
      <c r="G185" s="20">
        <v>137544</v>
      </c>
      <c r="H185" s="20">
        <v>35914</v>
      </c>
      <c r="I185" s="20">
        <v>0</v>
      </c>
      <c r="J185" s="20">
        <v>25475</v>
      </c>
      <c r="K185" s="20">
        <v>0</v>
      </c>
      <c r="L185" s="20">
        <v>427901</v>
      </c>
      <c r="M185" s="20">
        <v>0</v>
      </c>
      <c r="N185" s="20">
        <v>0</v>
      </c>
      <c r="O185" s="20">
        <v>18205</v>
      </c>
      <c r="P185" s="20">
        <v>498</v>
      </c>
      <c r="Q185" s="20">
        <v>644541</v>
      </c>
      <c r="R185" s="20">
        <v>0</v>
      </c>
      <c r="S185" s="20">
        <v>0</v>
      </c>
      <c r="T185" s="20">
        <v>0</v>
      </c>
      <c r="U185" s="16"/>
      <c r="V185">
        <v>3245</v>
      </c>
      <c r="W185" s="28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30"/>
    </row>
    <row r="186" spans="1:40" ht="12.75">
      <c r="A186">
        <v>194</v>
      </c>
      <c r="B186" t="s">
        <v>155</v>
      </c>
      <c r="C186" s="16">
        <v>8590</v>
      </c>
      <c r="D186" s="16">
        <v>2009</v>
      </c>
      <c r="E186" s="22">
        <v>0</v>
      </c>
      <c r="F186" s="20">
        <v>0</v>
      </c>
      <c r="G186" s="20">
        <v>332</v>
      </c>
      <c r="H186" s="20">
        <v>101</v>
      </c>
      <c r="I186" s="20">
        <v>264</v>
      </c>
      <c r="J186" s="20">
        <v>13870</v>
      </c>
      <c r="K186" s="20">
        <v>0</v>
      </c>
      <c r="L186" s="20">
        <v>275358</v>
      </c>
      <c r="M186" s="20">
        <v>0</v>
      </c>
      <c r="N186" s="20">
        <v>3797</v>
      </c>
      <c r="O186" s="20">
        <v>15231</v>
      </c>
      <c r="P186" s="20">
        <v>318</v>
      </c>
      <c r="Q186" s="20">
        <v>308635</v>
      </c>
      <c r="R186" s="20">
        <v>0</v>
      </c>
      <c r="S186" s="20">
        <v>0</v>
      </c>
      <c r="T186" s="20">
        <v>0</v>
      </c>
      <c r="U186" s="16"/>
      <c r="V186">
        <v>1130</v>
      </c>
      <c r="W186" s="28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30"/>
    </row>
    <row r="187" spans="1:40" ht="12.75">
      <c r="A187">
        <v>195</v>
      </c>
      <c r="B187" t="s">
        <v>122</v>
      </c>
      <c r="C187" s="16">
        <v>8590</v>
      </c>
      <c r="D187" s="16">
        <v>2009</v>
      </c>
      <c r="E187" s="22">
        <v>11.600000000000001</v>
      </c>
      <c r="F187" s="20">
        <v>0</v>
      </c>
      <c r="G187" s="20">
        <v>518716</v>
      </c>
      <c r="H187" s="20">
        <v>142100</v>
      </c>
      <c r="I187" s="20">
        <v>108850</v>
      </c>
      <c r="J187" s="20">
        <v>1664</v>
      </c>
      <c r="K187" s="20">
        <v>0</v>
      </c>
      <c r="L187" s="20">
        <v>3620</v>
      </c>
      <c r="M187" s="20">
        <v>0</v>
      </c>
      <c r="N187" s="20">
        <v>9783</v>
      </c>
      <c r="O187" s="20">
        <v>11107</v>
      </c>
      <c r="P187" s="20">
        <v>0</v>
      </c>
      <c r="Q187" s="20">
        <v>795840</v>
      </c>
      <c r="R187" s="20">
        <v>0</v>
      </c>
      <c r="S187" s="20">
        <v>0</v>
      </c>
      <c r="T187" s="20">
        <v>0</v>
      </c>
      <c r="U187" s="16"/>
      <c r="V187">
        <v>505</v>
      </c>
      <c r="W187" s="28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30"/>
    </row>
    <row r="188" spans="1:40" ht="12.75">
      <c r="A188">
        <v>197</v>
      </c>
      <c r="B188" t="s">
        <v>72</v>
      </c>
      <c r="C188" s="16">
        <v>8590</v>
      </c>
      <c r="D188" s="16">
        <v>2009</v>
      </c>
      <c r="E188" s="22">
        <v>19.15</v>
      </c>
      <c r="F188" s="20">
        <v>0</v>
      </c>
      <c r="G188" s="20">
        <v>768231</v>
      </c>
      <c r="H188" s="20">
        <v>60227</v>
      </c>
      <c r="I188" s="20">
        <v>0</v>
      </c>
      <c r="J188" s="20">
        <v>51420</v>
      </c>
      <c r="K188" s="20">
        <v>444</v>
      </c>
      <c r="L188" s="20">
        <v>1554886</v>
      </c>
      <c r="M188" s="20">
        <v>6407</v>
      </c>
      <c r="N188" s="20">
        <v>181945</v>
      </c>
      <c r="O188" s="20">
        <v>115278</v>
      </c>
      <c r="P188" s="20">
        <v>0</v>
      </c>
      <c r="Q188" s="20">
        <v>2738838</v>
      </c>
      <c r="R188" s="20">
        <v>0</v>
      </c>
      <c r="S188" s="20">
        <v>0</v>
      </c>
      <c r="T188" s="20">
        <v>0</v>
      </c>
      <c r="U188" s="16"/>
      <c r="V188">
        <v>8572</v>
      </c>
      <c r="W188" s="28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30"/>
    </row>
    <row r="189" spans="1:40" ht="12.75">
      <c r="A189">
        <v>198</v>
      </c>
      <c r="B189" t="s">
        <v>110</v>
      </c>
      <c r="C189" s="16">
        <v>8590</v>
      </c>
      <c r="D189" s="16">
        <v>2009</v>
      </c>
      <c r="E189" s="22">
        <v>29.240000000000002</v>
      </c>
      <c r="F189" s="20">
        <v>0</v>
      </c>
      <c r="G189" s="20">
        <v>1122086</v>
      </c>
      <c r="H189" s="20">
        <v>267892</v>
      </c>
      <c r="I189" s="20">
        <v>272575</v>
      </c>
      <c r="J189" s="20">
        <v>27590</v>
      </c>
      <c r="K189" s="20">
        <v>0</v>
      </c>
      <c r="L189" s="20">
        <v>195599</v>
      </c>
      <c r="M189" s="20">
        <v>25486</v>
      </c>
      <c r="N189" s="20">
        <v>9166</v>
      </c>
      <c r="O189" s="20">
        <v>34540</v>
      </c>
      <c r="P189" s="20">
        <v>0</v>
      </c>
      <c r="Q189" s="20">
        <v>1954934</v>
      </c>
      <c r="R189" s="20">
        <v>0</v>
      </c>
      <c r="S189" s="20">
        <v>0</v>
      </c>
      <c r="T189" s="20">
        <v>0</v>
      </c>
      <c r="U189" s="16"/>
      <c r="V189">
        <v>4341</v>
      </c>
      <c r="W189" s="28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30"/>
    </row>
    <row r="190" spans="1:40" ht="12.75">
      <c r="A190">
        <v>199</v>
      </c>
      <c r="B190" t="s">
        <v>121</v>
      </c>
      <c r="C190" s="16">
        <v>8590</v>
      </c>
      <c r="D190" s="16">
        <v>2009</v>
      </c>
      <c r="E190" s="22">
        <v>14.7</v>
      </c>
      <c r="F190" s="20">
        <v>0</v>
      </c>
      <c r="G190" s="20">
        <v>537553</v>
      </c>
      <c r="H190" s="20">
        <v>126180</v>
      </c>
      <c r="I190" s="20">
        <v>0</v>
      </c>
      <c r="J190" s="20">
        <v>27337</v>
      </c>
      <c r="K190" s="20">
        <v>0</v>
      </c>
      <c r="L190" s="20">
        <v>329246</v>
      </c>
      <c r="M190" s="20">
        <v>667</v>
      </c>
      <c r="N190" s="20">
        <v>27179</v>
      </c>
      <c r="O190" s="20">
        <v>2939</v>
      </c>
      <c r="P190" s="20">
        <v>250</v>
      </c>
      <c r="Q190" s="20">
        <v>1050851</v>
      </c>
      <c r="R190" s="20">
        <v>0</v>
      </c>
      <c r="S190" s="20">
        <v>0</v>
      </c>
      <c r="T190" s="20">
        <v>0</v>
      </c>
      <c r="U190" s="16"/>
      <c r="V190">
        <v>3487</v>
      </c>
      <c r="W190" s="28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30"/>
    </row>
    <row r="191" spans="1:40" ht="12.75">
      <c r="A191">
        <v>201</v>
      </c>
      <c r="B191" t="s">
        <v>159</v>
      </c>
      <c r="C191" s="16">
        <v>8590</v>
      </c>
      <c r="D191" s="16">
        <v>2009</v>
      </c>
      <c r="E191" s="22">
        <v>53.400000000000006</v>
      </c>
      <c r="F191" s="20">
        <v>0</v>
      </c>
      <c r="G191" s="20">
        <v>2218755</v>
      </c>
      <c r="H191" s="20">
        <v>705629</v>
      </c>
      <c r="I191" s="20">
        <v>0</v>
      </c>
      <c r="J191" s="20">
        <v>75925</v>
      </c>
      <c r="K191" s="20">
        <v>661</v>
      </c>
      <c r="L191" s="20">
        <v>476472</v>
      </c>
      <c r="M191" s="20">
        <v>34024</v>
      </c>
      <c r="N191" s="20">
        <v>20860</v>
      </c>
      <c r="O191" s="20">
        <v>27183</v>
      </c>
      <c r="P191" s="20">
        <v>6947</v>
      </c>
      <c r="Q191" s="20">
        <v>3552562</v>
      </c>
      <c r="R191" s="20">
        <v>0</v>
      </c>
      <c r="S191" s="20">
        <v>0</v>
      </c>
      <c r="T191" s="20">
        <v>0</v>
      </c>
      <c r="U191" s="16"/>
      <c r="V191">
        <v>16257</v>
      </c>
      <c r="W191" s="28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30"/>
    </row>
    <row r="192" spans="1:40" ht="12.75">
      <c r="A192">
        <v>202</v>
      </c>
      <c r="B192" t="s">
        <v>158</v>
      </c>
      <c r="C192" s="16">
        <v>8590</v>
      </c>
      <c r="D192" s="16">
        <v>2009</v>
      </c>
      <c r="E192" s="22">
        <v>0.95</v>
      </c>
      <c r="F192" s="20">
        <v>0</v>
      </c>
      <c r="G192" s="20">
        <v>63175</v>
      </c>
      <c r="H192" s="20">
        <v>18446</v>
      </c>
      <c r="I192" s="20">
        <v>363</v>
      </c>
      <c r="J192" s="20">
        <v>227</v>
      </c>
      <c r="K192" s="20">
        <v>8426</v>
      </c>
      <c r="L192" s="20">
        <v>466020</v>
      </c>
      <c r="M192" s="20">
        <v>118273</v>
      </c>
      <c r="N192" s="20">
        <v>0</v>
      </c>
      <c r="O192" s="20">
        <v>0</v>
      </c>
      <c r="P192" s="20">
        <v>0</v>
      </c>
      <c r="Q192" s="20">
        <v>674930</v>
      </c>
      <c r="R192" s="20">
        <v>0</v>
      </c>
      <c r="S192" s="20">
        <v>0</v>
      </c>
      <c r="T192" s="20">
        <v>0</v>
      </c>
      <c r="U192" s="16"/>
      <c r="V192">
        <v>897</v>
      </c>
      <c r="W192" s="28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30"/>
    </row>
    <row r="193" spans="1:40" ht="12.75">
      <c r="A193">
        <v>204</v>
      </c>
      <c r="B193" t="s">
        <v>120</v>
      </c>
      <c r="C193" s="16">
        <v>8590</v>
      </c>
      <c r="D193" s="16">
        <v>2009</v>
      </c>
      <c r="E193" s="22">
        <v>119.27000000000001</v>
      </c>
      <c r="F193" s="20">
        <v>0</v>
      </c>
      <c r="G193" s="20">
        <v>5925238</v>
      </c>
      <c r="H193" s="20">
        <v>1821072</v>
      </c>
      <c r="I193" s="20">
        <v>503150</v>
      </c>
      <c r="J193" s="20">
        <v>98130</v>
      </c>
      <c r="K193" s="20">
        <v>5738</v>
      </c>
      <c r="L193" s="20">
        <v>786387</v>
      </c>
      <c r="M193" s="20">
        <v>3752</v>
      </c>
      <c r="N193" s="20">
        <v>545115</v>
      </c>
      <c r="O193" s="20">
        <v>616725</v>
      </c>
      <c r="P193" s="20">
        <v>0</v>
      </c>
      <c r="Q193" s="20">
        <v>10305307</v>
      </c>
      <c r="R193" s="20">
        <v>0</v>
      </c>
      <c r="S193" s="20">
        <v>0</v>
      </c>
      <c r="T193" s="20">
        <v>0</v>
      </c>
      <c r="U193" s="16"/>
      <c r="V193">
        <v>12672</v>
      </c>
      <c r="W193" s="28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30"/>
    </row>
    <row r="194" spans="1:40" ht="12.75">
      <c r="A194">
        <v>205</v>
      </c>
      <c r="B194" t="s">
        <v>162</v>
      </c>
      <c r="C194" s="16">
        <v>8590</v>
      </c>
      <c r="D194" s="16">
        <v>2009</v>
      </c>
      <c r="E194" s="22">
        <v>19.07</v>
      </c>
      <c r="F194" s="20">
        <v>0</v>
      </c>
      <c r="G194" s="20">
        <v>1156056</v>
      </c>
      <c r="H194" s="20">
        <v>468273</v>
      </c>
      <c r="I194" s="20">
        <v>0</v>
      </c>
      <c r="J194" s="20">
        <v>90905</v>
      </c>
      <c r="K194" s="20">
        <v>1222</v>
      </c>
      <c r="L194" s="20">
        <v>189294</v>
      </c>
      <c r="M194" s="20">
        <v>0</v>
      </c>
      <c r="N194" s="20">
        <v>17297</v>
      </c>
      <c r="O194" s="20">
        <v>53216</v>
      </c>
      <c r="P194" s="20">
        <v>0</v>
      </c>
      <c r="Q194" s="20">
        <v>1976263</v>
      </c>
      <c r="R194" s="20">
        <v>0</v>
      </c>
      <c r="S194" s="20">
        <v>0</v>
      </c>
      <c r="T194" s="20">
        <v>0</v>
      </c>
      <c r="U194" s="16"/>
      <c r="V194">
        <v>9260</v>
      </c>
      <c r="W194" s="28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30"/>
    </row>
    <row r="195" spans="1:40" ht="12.75">
      <c r="A195">
        <v>206</v>
      </c>
      <c r="B195" t="s">
        <v>124</v>
      </c>
      <c r="C195" s="16">
        <v>8590</v>
      </c>
      <c r="D195" s="16">
        <v>2009</v>
      </c>
      <c r="E195" s="22">
        <v>26.09</v>
      </c>
      <c r="F195" s="20">
        <v>0</v>
      </c>
      <c r="G195" s="20">
        <v>1423853</v>
      </c>
      <c r="H195" s="20">
        <v>346799</v>
      </c>
      <c r="I195" s="20">
        <v>75172</v>
      </c>
      <c r="J195" s="20">
        <v>32296</v>
      </c>
      <c r="K195" s="20">
        <v>0</v>
      </c>
      <c r="L195" s="20">
        <v>80322</v>
      </c>
      <c r="M195" s="20">
        <v>0</v>
      </c>
      <c r="N195" s="20">
        <v>64006</v>
      </c>
      <c r="O195" s="20">
        <v>30565</v>
      </c>
      <c r="P195" s="20">
        <v>49646</v>
      </c>
      <c r="Q195" s="20">
        <v>2003367</v>
      </c>
      <c r="R195" s="20">
        <v>0</v>
      </c>
      <c r="S195" s="20">
        <v>0</v>
      </c>
      <c r="T195" s="20">
        <v>0</v>
      </c>
      <c r="U195" s="16"/>
      <c r="V195">
        <v>5095</v>
      </c>
      <c r="W195" s="28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30"/>
    </row>
    <row r="196" spans="1:40" ht="12.75">
      <c r="A196">
        <v>207</v>
      </c>
      <c r="B196" t="s">
        <v>123</v>
      </c>
      <c r="C196" s="16">
        <v>8590</v>
      </c>
      <c r="D196" s="16">
        <v>2009</v>
      </c>
      <c r="E196" s="22">
        <v>76.06</v>
      </c>
      <c r="F196" s="20">
        <v>0</v>
      </c>
      <c r="G196" s="20">
        <v>3483601</v>
      </c>
      <c r="H196" s="20">
        <v>893368</v>
      </c>
      <c r="I196" s="20">
        <v>43675</v>
      </c>
      <c r="J196" s="20">
        <v>73216</v>
      </c>
      <c r="K196" s="20">
        <v>0</v>
      </c>
      <c r="L196" s="20">
        <v>434521</v>
      </c>
      <c r="M196" s="20">
        <v>0</v>
      </c>
      <c r="N196" s="20">
        <v>64862</v>
      </c>
      <c r="O196" s="20">
        <v>163223</v>
      </c>
      <c r="P196" s="20">
        <v>655874</v>
      </c>
      <c r="Q196" s="20">
        <v>4500592</v>
      </c>
      <c r="R196" s="20">
        <v>0</v>
      </c>
      <c r="S196" s="20">
        <v>0</v>
      </c>
      <c r="T196" s="20">
        <v>0</v>
      </c>
      <c r="U196" s="16"/>
      <c r="V196">
        <v>15909</v>
      </c>
      <c r="W196" s="28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30"/>
    </row>
    <row r="197" spans="1:40" ht="12.75">
      <c r="A197">
        <v>208</v>
      </c>
      <c r="B197" t="s">
        <v>141</v>
      </c>
      <c r="C197" s="16">
        <v>8590</v>
      </c>
      <c r="D197" s="16">
        <v>2009</v>
      </c>
      <c r="E197" s="22">
        <v>35.43</v>
      </c>
      <c r="F197" s="20">
        <v>0</v>
      </c>
      <c r="G197" s="20">
        <v>1233519</v>
      </c>
      <c r="H197" s="20">
        <v>259015</v>
      </c>
      <c r="I197" s="20">
        <v>0</v>
      </c>
      <c r="J197" s="20">
        <v>56129</v>
      </c>
      <c r="K197" s="20">
        <v>715</v>
      </c>
      <c r="L197" s="20">
        <v>4681</v>
      </c>
      <c r="M197" s="20">
        <v>0</v>
      </c>
      <c r="N197" s="20">
        <v>91874</v>
      </c>
      <c r="O197" s="20">
        <v>83995</v>
      </c>
      <c r="P197" s="20">
        <v>0</v>
      </c>
      <c r="Q197" s="20">
        <v>1729928</v>
      </c>
      <c r="R197" s="20">
        <v>0</v>
      </c>
      <c r="S197" s="20">
        <v>0</v>
      </c>
      <c r="T197" s="20">
        <v>0</v>
      </c>
      <c r="U197" s="16"/>
      <c r="V197">
        <v>15387</v>
      </c>
      <c r="W197" s="28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30"/>
    </row>
    <row r="198" spans="1:40" ht="12.75">
      <c r="A198">
        <v>209</v>
      </c>
      <c r="B198" s="42" t="s">
        <v>166</v>
      </c>
      <c r="C198" s="16">
        <v>8590</v>
      </c>
      <c r="D198" s="16">
        <v>2009</v>
      </c>
      <c r="E198" s="22">
        <v>8.89</v>
      </c>
      <c r="F198" s="20">
        <v>0</v>
      </c>
      <c r="G198" s="20">
        <v>704253</v>
      </c>
      <c r="H198" s="20">
        <v>198364</v>
      </c>
      <c r="I198" s="20">
        <v>0</v>
      </c>
      <c r="J198" s="20">
        <v>24885</v>
      </c>
      <c r="K198" s="20">
        <v>426</v>
      </c>
      <c r="L198" s="20">
        <v>161956</v>
      </c>
      <c r="M198" s="20">
        <v>12282</v>
      </c>
      <c r="N198" s="20">
        <v>314973</v>
      </c>
      <c r="O198" s="20">
        <v>8232</v>
      </c>
      <c r="P198" s="20">
        <v>1064</v>
      </c>
      <c r="Q198" s="20">
        <v>1424307</v>
      </c>
      <c r="R198" s="20">
        <v>0</v>
      </c>
      <c r="S198" s="20">
        <v>0</v>
      </c>
      <c r="T198" s="20">
        <v>0</v>
      </c>
      <c r="U198" s="16"/>
      <c r="V198">
        <v>1638</v>
      </c>
      <c r="W198" s="28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30"/>
    </row>
    <row r="199" spans="1:40" ht="12.75">
      <c r="A199">
        <v>904</v>
      </c>
      <c r="B199" t="s">
        <v>71</v>
      </c>
      <c r="C199" s="16">
        <v>8590</v>
      </c>
      <c r="D199" s="16">
        <v>2009</v>
      </c>
      <c r="E199" s="22">
        <v>10.8</v>
      </c>
      <c r="F199" s="20">
        <v>0</v>
      </c>
      <c r="G199" s="20">
        <v>529095</v>
      </c>
      <c r="H199" s="20">
        <v>40315</v>
      </c>
      <c r="I199" s="20">
        <v>16218</v>
      </c>
      <c r="J199" s="20">
        <v>30960</v>
      </c>
      <c r="K199" s="20">
        <v>482</v>
      </c>
      <c r="L199" s="20">
        <v>25067</v>
      </c>
      <c r="M199" s="20">
        <v>4628</v>
      </c>
      <c r="N199" s="20">
        <v>31463</v>
      </c>
      <c r="O199" s="20">
        <v>43291</v>
      </c>
      <c r="P199" s="20">
        <v>0</v>
      </c>
      <c r="Q199" s="20">
        <v>721519</v>
      </c>
      <c r="R199" s="20">
        <v>0</v>
      </c>
      <c r="S199" s="20">
        <v>0</v>
      </c>
      <c r="T199" s="20">
        <v>0</v>
      </c>
      <c r="U199" s="16"/>
      <c r="V199">
        <v>2056</v>
      </c>
      <c r="W199" s="28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30"/>
    </row>
    <row r="200" spans="1:39" ht="12.75">
      <c r="A200">
        <v>915</v>
      </c>
      <c r="B200" t="s">
        <v>92</v>
      </c>
      <c r="C200" s="16">
        <v>8590</v>
      </c>
      <c r="D200" s="16">
        <v>2009</v>
      </c>
      <c r="E200" s="22">
        <v>2.2</v>
      </c>
      <c r="F200" s="20">
        <v>0</v>
      </c>
      <c r="G200" s="20">
        <v>71087</v>
      </c>
      <c r="H200" s="20">
        <v>17214</v>
      </c>
      <c r="I200" s="20">
        <v>0</v>
      </c>
      <c r="J200" s="20">
        <v>3222</v>
      </c>
      <c r="K200" s="20">
        <v>0</v>
      </c>
      <c r="L200" s="20">
        <v>0</v>
      </c>
      <c r="M200" s="20">
        <v>2030</v>
      </c>
      <c r="N200" s="20">
        <v>0</v>
      </c>
      <c r="O200" s="20">
        <v>204375</v>
      </c>
      <c r="P200" s="20">
        <v>-3365</v>
      </c>
      <c r="Q200" s="20">
        <v>301293</v>
      </c>
      <c r="R200" s="20">
        <v>0</v>
      </c>
      <c r="S200" s="20">
        <v>0</v>
      </c>
      <c r="T200" s="20">
        <v>0</v>
      </c>
      <c r="U200" s="16"/>
      <c r="V200">
        <v>926</v>
      </c>
      <c r="W200" s="39"/>
      <c r="X200" s="34"/>
      <c r="Y200" s="35"/>
      <c r="Z200" s="36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</row>
    <row r="201" spans="1:40" ht="12.75">
      <c r="A201">
        <v>919</v>
      </c>
      <c r="B201" t="s">
        <v>165</v>
      </c>
      <c r="C201" s="16">
        <v>8590</v>
      </c>
      <c r="D201" s="16">
        <v>2009</v>
      </c>
      <c r="E201" s="22">
        <v>3.63</v>
      </c>
      <c r="F201" s="20">
        <v>0</v>
      </c>
      <c r="G201" s="20">
        <v>197129</v>
      </c>
      <c r="H201" s="20">
        <v>51923</v>
      </c>
      <c r="I201" s="20">
        <v>1507</v>
      </c>
      <c r="J201" s="20">
        <v>6045</v>
      </c>
      <c r="K201" s="20">
        <v>0</v>
      </c>
      <c r="L201" s="20">
        <v>0</v>
      </c>
      <c r="M201" s="20">
        <v>0</v>
      </c>
      <c r="N201" s="20">
        <v>0</v>
      </c>
      <c r="O201" s="20">
        <v>11005</v>
      </c>
      <c r="P201" s="20">
        <v>-4077</v>
      </c>
      <c r="Q201" s="20">
        <v>271686</v>
      </c>
      <c r="R201" s="20">
        <v>0</v>
      </c>
      <c r="S201" s="20">
        <v>0</v>
      </c>
      <c r="T201" s="20">
        <v>0</v>
      </c>
      <c r="U201" s="16"/>
      <c r="V201">
        <v>547</v>
      </c>
      <c r="W201" s="39"/>
      <c r="X201" s="34"/>
      <c r="Y201" s="35"/>
      <c r="Z201" s="36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0"/>
    </row>
    <row r="202" spans="1:26" ht="12.75">
      <c r="A202" s="16"/>
      <c r="B202" s="16"/>
      <c r="C202" s="16"/>
      <c r="D202" s="16"/>
      <c r="E202" s="22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V202"/>
      <c r="W202" s="39"/>
      <c r="X202" s="34"/>
      <c r="Y202" s="35"/>
      <c r="Z202" s="36"/>
    </row>
    <row r="203" spans="1:26" ht="12.75">
      <c r="A203" s="16"/>
      <c r="B203" s="16"/>
      <c r="C203" s="16"/>
      <c r="D203" s="16"/>
      <c r="E203" s="22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5"/>
      <c r="V203"/>
      <c r="W203" s="33"/>
      <c r="X203" s="34"/>
      <c r="Y203" s="35"/>
      <c r="Z203" s="36"/>
    </row>
    <row r="204" spans="1:39" ht="12.75">
      <c r="A204" s="12"/>
      <c r="B204" s="19"/>
      <c r="C204" s="16"/>
      <c r="D204" s="16"/>
      <c r="E204" s="18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25"/>
      <c r="V204"/>
      <c r="W204" s="33"/>
      <c r="X204" s="34"/>
      <c r="Y204" s="35"/>
      <c r="Z204" s="36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</row>
    <row r="205" spans="1:26" ht="12.75">
      <c r="A205" s="13"/>
      <c r="C205" s="21"/>
      <c r="D205"/>
      <c r="E205" s="26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38"/>
      <c r="X205" s="34"/>
      <c r="Y205" s="35"/>
      <c r="Z205" s="36"/>
    </row>
    <row r="206" spans="1:39" ht="12.75">
      <c r="A206" s="13"/>
      <c r="C206" s="23"/>
      <c r="D206"/>
      <c r="E206" s="26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V206" s="25"/>
      <c r="W206" s="33"/>
      <c r="X206" s="34"/>
      <c r="Y206" s="40"/>
      <c r="Z206" s="36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</row>
    <row r="207" spans="5:39" ht="12.75">
      <c r="E207" s="26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V207" s="25"/>
      <c r="W207" s="33"/>
      <c r="X207" s="34"/>
      <c r="Y207" s="35"/>
      <c r="Z207" s="36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</row>
    <row r="208" spans="1:39" ht="12.75">
      <c r="A208" s="13"/>
      <c r="C208" s="23"/>
      <c r="D208"/>
      <c r="E208" s="22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W208" s="33"/>
      <c r="X208" s="34"/>
      <c r="Y208" s="35"/>
      <c r="Z208" s="36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</row>
    <row r="209" spans="3:39" ht="12.75">
      <c r="C209" s="23"/>
      <c r="D209"/>
      <c r="E209" s="22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W209" s="39"/>
      <c r="X209" s="34"/>
      <c r="Y209" s="35"/>
      <c r="Z209" s="36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1:25" ht="12.75">
      <c r="A210" s="13"/>
      <c r="C210" s="23"/>
      <c r="D210"/>
      <c r="E210" s="22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W210" s="41"/>
      <c r="X210" s="34"/>
      <c r="Y210" s="35"/>
    </row>
    <row r="211" spans="1:20" ht="12.75">
      <c r="A211" s="13"/>
      <c r="C211" s="23"/>
      <c r="D211"/>
      <c r="E211" s="22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2.75">
      <c r="A212" s="13"/>
      <c r="C212" s="23"/>
      <c r="D212"/>
      <c r="E212" s="22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12.75">
      <c r="A213" s="13"/>
      <c r="C213" s="23"/>
      <c r="D213"/>
      <c r="E213" s="22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12.75">
      <c r="A214" s="13"/>
      <c r="C214" s="23"/>
      <c r="D214"/>
      <c r="E214" s="22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2.75">
      <c r="A215" s="13"/>
      <c r="C215" s="23"/>
      <c r="D215"/>
      <c r="E215" s="22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2.75">
      <c r="A216" s="13"/>
      <c r="C216" s="23"/>
      <c r="D216"/>
      <c r="E216" s="22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2.75">
      <c r="A217" s="13"/>
      <c r="C217" s="23"/>
      <c r="D217"/>
      <c r="E217" s="22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2.75">
      <c r="A218" s="13"/>
      <c r="C218" s="23"/>
      <c r="D218"/>
      <c r="E218" s="22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20" spans="1:20" ht="12.75">
      <c r="A220" s="13"/>
      <c r="C220" s="23"/>
      <c r="D220"/>
      <c r="E220" s="22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2.75">
      <c r="A221" s="13"/>
      <c r="C221" s="23"/>
      <c r="D221"/>
      <c r="E221" s="22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3" spans="1:20" ht="12.75">
      <c r="A223" s="13"/>
      <c r="C223" s="23"/>
      <c r="D223"/>
      <c r="E223" s="2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2.75">
      <c r="A224" s="13"/>
      <c r="C224" s="23"/>
      <c r="D224"/>
      <c r="E224" s="2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2.75">
      <c r="A225" s="13"/>
      <c r="C225" s="23"/>
      <c r="D225"/>
      <c r="E225" s="22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2.75">
      <c r="A226" s="13"/>
      <c r="C226" s="23"/>
      <c r="D226"/>
      <c r="E226" s="22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2.75">
      <c r="A227" s="13"/>
      <c r="C227" s="23"/>
      <c r="D227"/>
      <c r="E227" s="22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2.75">
      <c r="A228" s="13"/>
      <c r="C228" s="23"/>
      <c r="D228"/>
      <c r="E228" s="22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2.75">
      <c r="A229" s="13"/>
      <c r="C229" s="23"/>
      <c r="D229"/>
      <c r="E229" s="22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1" spans="1:20" ht="12.75">
      <c r="A231" s="13"/>
      <c r="C231" s="23"/>
      <c r="D231"/>
      <c r="E231" s="22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3" ht="12.75">
      <c r="A232" s="13"/>
      <c r="C232" s="23"/>
    </row>
    <row r="233" spans="1:20" ht="12.75">
      <c r="A233" s="13"/>
      <c r="C233" s="23"/>
      <c r="D233"/>
      <c r="E233" s="22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2.75">
      <c r="A234" s="13"/>
      <c r="C234" s="23"/>
      <c r="D234"/>
      <c r="E234" s="2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2.75">
      <c r="A235" s="13"/>
      <c r="C235" s="23"/>
      <c r="D235"/>
      <c r="E235" s="22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2.75">
      <c r="A236" s="13"/>
      <c r="C236" s="23"/>
      <c r="D236"/>
      <c r="E236" s="22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3:20" ht="12.75">
      <c r="C237" s="23"/>
      <c r="D237"/>
      <c r="E237" s="22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2.75">
      <c r="A238" s="13"/>
      <c r="C238" s="23"/>
      <c r="D238"/>
      <c r="E238" s="2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2.75">
      <c r="A239" s="13"/>
      <c r="C239" s="23"/>
      <c r="D239"/>
      <c r="E239" s="22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2.75">
      <c r="A240" s="13"/>
      <c r="C240" s="23"/>
      <c r="D240"/>
      <c r="E240" s="2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2.75">
      <c r="A241" s="13"/>
      <c r="C241" s="23"/>
      <c r="D241"/>
      <c r="E241" s="22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2.75">
      <c r="A242" s="13"/>
      <c r="C242" s="23"/>
      <c r="D242"/>
      <c r="E242" s="22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2.75">
      <c r="A243" s="13"/>
      <c r="C243" s="23"/>
      <c r="D243"/>
      <c r="E243" s="22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2.75">
      <c r="A244" s="13"/>
      <c r="C244" s="23"/>
      <c r="D244"/>
      <c r="E244" s="22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2.75">
      <c r="A245" s="13"/>
      <c r="C245" s="23"/>
      <c r="D245"/>
      <c r="E245" s="22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2.75">
      <c r="A246" s="13"/>
      <c r="C246" s="23"/>
      <c r="D246"/>
      <c r="E246" s="22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2.75">
      <c r="A247" s="13"/>
      <c r="C247" s="23"/>
      <c r="D247"/>
      <c r="E247" s="22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2.75">
      <c r="A248" s="13"/>
      <c r="C248" s="23"/>
      <c r="D248"/>
      <c r="E248" s="22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2.75">
      <c r="A249" s="13"/>
      <c r="C249" s="23"/>
      <c r="D249"/>
      <c r="E249" s="22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2.75">
      <c r="A250" s="13"/>
      <c r="C250" s="23"/>
      <c r="D250"/>
      <c r="E250" s="22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2.75">
      <c r="A251" s="13"/>
      <c r="C251" s="23"/>
      <c r="D251"/>
      <c r="E251" s="22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2.75">
      <c r="A252" s="13"/>
      <c r="C252" s="23"/>
      <c r="D252"/>
      <c r="E252" s="22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2.75">
      <c r="A253" s="13"/>
      <c r="C253" s="23"/>
      <c r="D253"/>
      <c r="E253" s="22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2.75">
      <c r="A254" s="13"/>
      <c r="C254" s="23"/>
      <c r="D254"/>
      <c r="E254" s="22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2.75">
      <c r="A255" s="13"/>
      <c r="C255" s="23"/>
      <c r="D255"/>
      <c r="E255" s="22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2.75">
      <c r="A256" s="13"/>
      <c r="C256" s="23"/>
      <c r="D256"/>
      <c r="E256" s="22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2.75">
      <c r="A257" s="13"/>
      <c r="C257" s="23"/>
      <c r="D257"/>
      <c r="E257" s="22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3" ht="12.75">
      <c r="A258" s="13"/>
      <c r="C258" s="23"/>
    </row>
    <row r="259" spans="1:20" ht="12.75">
      <c r="A259" s="13"/>
      <c r="C259" s="23"/>
      <c r="D259"/>
      <c r="E259" s="22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2.75">
      <c r="A260" s="13"/>
      <c r="C260" s="23"/>
      <c r="D260"/>
      <c r="E260" s="22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2.75">
      <c r="A261" s="13"/>
      <c r="C261" s="23"/>
      <c r="D261"/>
      <c r="E261" s="22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3" spans="1:20" ht="12.75">
      <c r="A263" s="13"/>
      <c r="C263" s="23"/>
      <c r="D263"/>
      <c r="E263" s="2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2.75">
      <c r="A264" s="13"/>
      <c r="C264" s="23"/>
      <c r="D264"/>
      <c r="E264" s="2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2.75">
      <c r="A265" s="13"/>
      <c r="C265" s="23"/>
      <c r="D265"/>
      <c r="E265" s="2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2.75">
      <c r="A266" s="13"/>
      <c r="C266" s="23"/>
      <c r="D266"/>
      <c r="E266" s="22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2.75">
      <c r="A267" s="13"/>
      <c r="C267" s="23"/>
      <c r="D267"/>
      <c r="E267" s="22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2.75">
      <c r="A268" s="13"/>
      <c r="C268" s="23"/>
      <c r="D268"/>
      <c r="E268" s="22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2.75">
      <c r="A269" s="13"/>
      <c r="C269" s="23"/>
      <c r="D269"/>
      <c r="E269" s="22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1" spans="1:20" ht="12.75">
      <c r="A271" s="13"/>
      <c r="C271" s="23"/>
      <c r="D271"/>
      <c r="E271" s="22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2.75">
      <c r="A272" s="13"/>
      <c r="C272" s="23"/>
      <c r="D272"/>
      <c r="E272" s="22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2.75">
      <c r="A273" s="13"/>
      <c r="C273" s="23"/>
      <c r="D273"/>
      <c r="E273" s="22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2.75">
      <c r="A274" s="13"/>
      <c r="C274" s="23"/>
      <c r="D274"/>
      <c r="E274" s="22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2.75">
      <c r="A275" s="13"/>
      <c r="C275" s="23"/>
      <c r="D275"/>
      <c r="E275" s="22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2.75">
      <c r="A276" s="13"/>
      <c r="C276" s="23"/>
      <c r="D276"/>
      <c r="E276" s="22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2.75">
      <c r="A277" s="13"/>
      <c r="C277" s="23"/>
      <c r="D277"/>
      <c r="E277" s="22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9" spans="1:20" ht="12.75">
      <c r="A279" s="13"/>
      <c r="C279" s="23"/>
      <c r="D279"/>
      <c r="E279" s="22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2.75">
      <c r="A280" s="13"/>
      <c r="C280" s="23"/>
      <c r="D280"/>
      <c r="E280" s="22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2.75">
      <c r="A281" s="13"/>
      <c r="C281" s="23"/>
      <c r="D281"/>
      <c r="E281" s="22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2.75">
      <c r="A282" s="13"/>
      <c r="C282" s="23"/>
      <c r="D282"/>
      <c r="E282" s="22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2.75">
      <c r="A283" s="13"/>
      <c r="C283" s="23"/>
      <c r="D283"/>
      <c r="E283" s="22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5" spans="1:20" ht="12.75">
      <c r="A285" s="13"/>
      <c r="C285" s="23"/>
      <c r="D285"/>
      <c r="E285" s="22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2.75">
      <c r="A286" s="13"/>
      <c r="C286" s="23"/>
      <c r="D286"/>
      <c r="E286" s="22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2.75">
      <c r="A287" s="13"/>
      <c r="C287" s="23"/>
      <c r="D287"/>
      <c r="E287" s="22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2.75">
      <c r="A288" s="13"/>
      <c r="C288" s="23"/>
      <c r="D288"/>
      <c r="E288" s="22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2.75">
      <c r="A289" s="13"/>
      <c r="C289" s="23"/>
      <c r="D289"/>
      <c r="E289" s="22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3" ht="12.75">
      <c r="A290" s="13"/>
      <c r="C290" s="23"/>
    </row>
    <row r="291" spans="1:20" ht="12.75">
      <c r="A291" s="13"/>
      <c r="C291" s="23"/>
      <c r="D291"/>
      <c r="E291" s="22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2.75">
      <c r="A292" s="13"/>
      <c r="C292" s="23"/>
      <c r="D292"/>
      <c r="E292" s="22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2.75">
      <c r="A293" s="13"/>
      <c r="C293" s="23"/>
      <c r="D293"/>
      <c r="E293" s="22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5" spans="1:20" ht="12.75">
      <c r="A295" s="13"/>
      <c r="C295" s="23"/>
      <c r="D295"/>
      <c r="E295" s="22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2.75">
      <c r="A296" s="13"/>
      <c r="C296" s="23"/>
      <c r="D296"/>
      <c r="E296" s="22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2.75">
      <c r="A297" s="13"/>
      <c r="C297" s="23"/>
      <c r="D297"/>
      <c r="E297" s="22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2.75">
      <c r="A298" s="13"/>
      <c r="C298" s="23"/>
      <c r="D298"/>
      <c r="E298" s="22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8" width="8.875" style="0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466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ROUND(+'Fiscal Services'!G5,0)</f>
        <v>8485378</v>
      </c>
      <c r="E10" s="6">
        <f>ROUND(+'Fiscal Services'!V5,0)</f>
        <v>64206</v>
      </c>
      <c r="F10" s="8">
        <f>IF(D10=0,"",IF(E10=0,"",ROUND(D10/E10,2)))</f>
        <v>132.16</v>
      </c>
      <c r="G10" s="6">
        <f>ROUND(+'Fiscal Services'!G105,0)</f>
        <v>8639888</v>
      </c>
      <c r="H10" s="6">
        <f>ROUND(+'Fiscal Services'!V105,0)</f>
        <v>65434</v>
      </c>
      <c r="I10" s="8">
        <f>IF(G10=0,"",IF(H10=0,"",ROUND(G10/H10,2)))</f>
        <v>132.04</v>
      </c>
      <c r="J10" s="7"/>
      <c r="K10" s="9">
        <f>IF(D10=0,"",IF(E10=0,"",IF(G10=0,"",IF(H10=0,"",ROUND(I10/F10-1,4)))))</f>
        <v>-0.0009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ROUND(+'Fiscal Services'!G6,0)</f>
        <v>2964719</v>
      </c>
      <c r="E11" s="6">
        <f>ROUND(+'Fiscal Services'!V6,0)</f>
        <v>25431</v>
      </c>
      <c r="F11" s="8">
        <f aca="true" t="shared" si="0" ref="F11:F74">IF(D11=0,"",IF(E11=0,"",ROUND(D11/E11,2)))</f>
        <v>116.58</v>
      </c>
      <c r="G11" s="6">
        <f>ROUND(+'Fiscal Services'!G106,0)</f>
        <v>2930508</v>
      </c>
      <c r="H11" s="6">
        <f>ROUND(+'Fiscal Services'!V106,0)</f>
        <v>27098</v>
      </c>
      <c r="I11" s="8">
        <f aca="true" t="shared" si="1" ref="I11:I74">IF(G11=0,"",IF(H11=0,"",ROUND(G11/H11,2)))</f>
        <v>108.14</v>
      </c>
      <c r="J11" s="7"/>
      <c r="K11" s="9">
        <f aca="true" t="shared" si="2" ref="K11:K74">IF(D11=0,"",IF(E11=0,"",IF(G11=0,"",IF(H11=0,"",ROUND(I11/F11-1,4)))))</f>
        <v>-0.0724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ROUND(+'Fiscal Services'!G7,0)</f>
        <v>539050</v>
      </c>
      <c r="E12" s="6">
        <f>ROUND(+'Fiscal Services'!V7,0)</f>
        <v>1629</v>
      </c>
      <c r="F12" s="8">
        <f t="shared" si="0"/>
        <v>330.91</v>
      </c>
      <c r="G12" s="6">
        <f>ROUND(+'Fiscal Services'!G107,0)</f>
        <v>481864</v>
      </c>
      <c r="H12" s="6">
        <f>ROUND(+'Fiscal Services'!V107,0)</f>
        <v>1645</v>
      </c>
      <c r="I12" s="8">
        <f t="shared" si="1"/>
        <v>292.93</v>
      </c>
      <c r="J12" s="7"/>
      <c r="K12" s="9">
        <f t="shared" si="2"/>
        <v>-0.1148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18199978</v>
      </c>
      <c r="E13" s="6">
        <f>ROUND(+'Fiscal Services'!V8,0)</f>
        <v>76904</v>
      </c>
      <c r="F13" s="8">
        <f t="shared" si="0"/>
        <v>236.66</v>
      </c>
      <c r="G13" s="6">
        <f>ROUND(+'Fiscal Services'!G108,0)</f>
        <v>20187080</v>
      </c>
      <c r="H13" s="6">
        <f>ROUND(+'Fiscal Services'!V108,0)</f>
        <v>79237</v>
      </c>
      <c r="I13" s="8">
        <f t="shared" si="1"/>
        <v>254.77</v>
      </c>
      <c r="J13" s="7"/>
      <c r="K13" s="9">
        <f t="shared" si="2"/>
        <v>0.0765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7329867</v>
      </c>
      <c r="E14" s="6">
        <f>ROUND(+'Fiscal Services'!V9,0)</f>
        <v>26512</v>
      </c>
      <c r="F14" s="8">
        <f t="shared" si="0"/>
        <v>276.47</v>
      </c>
      <c r="G14" s="6">
        <f>ROUND(+'Fiscal Services'!G109,0)</f>
        <v>8255088</v>
      </c>
      <c r="H14" s="6">
        <f>ROUND(+'Fiscal Services'!V109,0)</f>
        <v>28361</v>
      </c>
      <c r="I14" s="8">
        <f t="shared" si="1"/>
        <v>291.07</v>
      </c>
      <c r="J14" s="7"/>
      <c r="K14" s="9">
        <f t="shared" si="2"/>
        <v>0.0528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ROUND(+'Fiscal Services'!G10,0)</f>
        <v>0</v>
      </c>
      <c r="E15" s="6">
        <f>ROUND(+'Fiscal Services'!V10,0)</f>
        <v>1208</v>
      </c>
      <c r="F15" s="8">
        <f t="shared" si="0"/>
      </c>
      <c r="G15" s="6">
        <f>ROUND(+'Fiscal Services'!G110,0)</f>
        <v>0</v>
      </c>
      <c r="H15" s="6">
        <f>ROUND(+'Fiscal Services'!V110,0)</f>
        <v>1122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ROUND(+'Fiscal Services'!G11,0)</f>
        <v>968163</v>
      </c>
      <c r="E16" s="6">
        <f>ROUND(+'Fiscal Services'!V11,0)</f>
        <v>2926</v>
      </c>
      <c r="F16" s="8">
        <f t="shared" si="0"/>
        <v>330.88</v>
      </c>
      <c r="G16" s="6">
        <f>ROUND(+'Fiscal Services'!G111,0)</f>
        <v>860245</v>
      </c>
      <c r="H16" s="6">
        <f>ROUND(+'Fiscal Services'!V111,0)</f>
        <v>2664</v>
      </c>
      <c r="I16" s="8">
        <f t="shared" si="1"/>
        <v>322.91</v>
      </c>
      <c r="J16" s="7"/>
      <c r="K16" s="9">
        <f t="shared" si="2"/>
        <v>-0.0241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570868</v>
      </c>
      <c r="E17" s="6">
        <f>ROUND(+'Fiscal Services'!V12,0)</f>
        <v>4975</v>
      </c>
      <c r="F17" s="8">
        <f t="shared" si="0"/>
        <v>114.75</v>
      </c>
      <c r="G17" s="6">
        <f>ROUND(+'Fiscal Services'!G112,0)</f>
        <v>605650</v>
      </c>
      <c r="H17" s="6">
        <f>ROUND(+'Fiscal Services'!V112,0)</f>
        <v>4807</v>
      </c>
      <c r="I17" s="8">
        <f t="shared" si="1"/>
        <v>125.99</v>
      </c>
      <c r="J17" s="7"/>
      <c r="K17" s="9">
        <f t="shared" si="2"/>
        <v>0.098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ROUND(+'Fiscal Services'!G13,0)</f>
        <v>437496</v>
      </c>
      <c r="E18" s="6">
        <f>ROUND(+'Fiscal Services'!V13,0)</f>
        <v>1506</v>
      </c>
      <c r="F18" s="8">
        <f t="shared" si="0"/>
        <v>290.5</v>
      </c>
      <c r="G18" s="6">
        <f>ROUND(+'Fiscal Services'!G113,0)</f>
        <v>462138</v>
      </c>
      <c r="H18" s="6">
        <f>ROUND(+'Fiscal Services'!V113,0)</f>
        <v>1454</v>
      </c>
      <c r="I18" s="8">
        <f t="shared" si="1"/>
        <v>317.84</v>
      </c>
      <c r="J18" s="7"/>
      <c r="K18" s="9">
        <f t="shared" si="2"/>
        <v>0.0941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ROUND(+'Fiscal Services'!G14,0)</f>
        <v>4968054</v>
      </c>
      <c r="E19" s="6">
        <f>ROUND(+'Fiscal Services'!V14,0)</f>
        <v>23290</v>
      </c>
      <c r="F19" s="8">
        <f t="shared" si="0"/>
        <v>213.31</v>
      </c>
      <c r="G19" s="6">
        <f>ROUND(+'Fiscal Services'!G114,0)</f>
        <v>1623377</v>
      </c>
      <c r="H19" s="6">
        <f>ROUND(+'Fiscal Services'!V114,0)</f>
        <v>24570</v>
      </c>
      <c r="I19" s="8">
        <f t="shared" si="1"/>
        <v>66.07</v>
      </c>
      <c r="J19" s="7"/>
      <c r="K19" s="9">
        <f t="shared" si="2"/>
        <v>-0.6903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18969183</v>
      </c>
      <c r="E20" s="6">
        <f>ROUND(+'Fiscal Services'!V15,0)</f>
        <v>43532</v>
      </c>
      <c r="F20" s="8">
        <f t="shared" si="0"/>
        <v>435.75</v>
      </c>
      <c r="G20" s="6">
        <f>ROUND(+'Fiscal Services'!G115,0)</f>
        <v>19993130</v>
      </c>
      <c r="H20" s="6">
        <f>ROUND(+'Fiscal Services'!V115,0)</f>
        <v>43020</v>
      </c>
      <c r="I20" s="8">
        <f t="shared" si="1"/>
        <v>464.74</v>
      </c>
      <c r="J20" s="7"/>
      <c r="K20" s="9">
        <f t="shared" si="2"/>
        <v>0.0665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ROUND(+'Fiscal Services'!G16,0)</f>
        <v>5233749</v>
      </c>
      <c r="E21" s="6">
        <f>ROUND(+'Fiscal Services'!V16,0)</f>
        <v>46717</v>
      </c>
      <c r="F21" s="8">
        <f t="shared" si="0"/>
        <v>112.03</v>
      </c>
      <c r="G21" s="6">
        <f>ROUND(+'Fiscal Services'!G116,0)</f>
        <v>5207253</v>
      </c>
      <c r="H21" s="6">
        <f>ROUND(+'Fiscal Services'!V116,0)</f>
        <v>43072</v>
      </c>
      <c r="I21" s="8">
        <f t="shared" si="1"/>
        <v>120.9</v>
      </c>
      <c r="J21" s="7"/>
      <c r="K21" s="9">
        <f t="shared" si="2"/>
        <v>0.0792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ROUND(+'Fiscal Services'!G17,0)</f>
        <v>833067</v>
      </c>
      <c r="E22" s="6">
        <f>ROUND(+'Fiscal Services'!V17,0)</f>
        <v>3584</v>
      </c>
      <c r="F22" s="8">
        <f t="shared" si="0"/>
        <v>232.44</v>
      </c>
      <c r="G22" s="6">
        <f>ROUND(+'Fiscal Services'!G117,0)</f>
        <v>962219</v>
      </c>
      <c r="H22" s="6">
        <f>ROUND(+'Fiscal Services'!V117,0)</f>
        <v>3826</v>
      </c>
      <c r="I22" s="8">
        <f t="shared" si="1"/>
        <v>251.49</v>
      </c>
      <c r="J22" s="7"/>
      <c r="K22" s="9">
        <f t="shared" si="2"/>
        <v>0.082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ROUND(+'Fiscal Services'!G18,0)</f>
        <v>591591</v>
      </c>
      <c r="E23" s="6">
        <f>ROUND(+'Fiscal Services'!V18,0)</f>
        <v>18891</v>
      </c>
      <c r="F23" s="8">
        <f t="shared" si="0"/>
        <v>31.32</v>
      </c>
      <c r="G23" s="6">
        <f>ROUND(+'Fiscal Services'!G118,0)</f>
        <v>2900358</v>
      </c>
      <c r="H23" s="6">
        <f>ROUND(+'Fiscal Services'!V118,0)</f>
        <v>24058</v>
      </c>
      <c r="I23" s="8">
        <f t="shared" si="1"/>
        <v>120.56</v>
      </c>
      <c r="J23" s="7"/>
      <c r="K23" s="9">
        <f t="shared" si="2"/>
        <v>2.8493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3021668</v>
      </c>
      <c r="E24" s="6">
        <f>ROUND(+'Fiscal Services'!V19,0)</f>
        <v>13147</v>
      </c>
      <c r="F24" s="8">
        <f t="shared" si="0"/>
        <v>229.84</v>
      </c>
      <c r="G24" s="6">
        <f>ROUND(+'Fiscal Services'!G119,0)</f>
        <v>2835513</v>
      </c>
      <c r="H24" s="6">
        <f>ROUND(+'Fiscal Services'!V119,0)</f>
        <v>13521</v>
      </c>
      <c r="I24" s="8">
        <f t="shared" si="1"/>
        <v>209.71</v>
      </c>
      <c r="J24" s="7"/>
      <c r="K24" s="9">
        <f t="shared" si="2"/>
        <v>-0.0876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ROUND(+'Fiscal Services'!G20,0)</f>
        <v>1882815</v>
      </c>
      <c r="E25" s="6">
        <f>ROUND(+'Fiscal Services'!V20,0)</f>
        <v>11240</v>
      </c>
      <c r="F25" s="8">
        <f t="shared" si="0"/>
        <v>167.51</v>
      </c>
      <c r="G25" s="6">
        <f>ROUND(+'Fiscal Services'!G120,0)</f>
        <v>2119331</v>
      </c>
      <c r="H25" s="6">
        <f>ROUND(+'Fiscal Services'!V120,0)</f>
        <v>11618</v>
      </c>
      <c r="I25" s="8">
        <f t="shared" si="1"/>
        <v>182.42</v>
      </c>
      <c r="J25" s="7"/>
      <c r="K25" s="9">
        <f t="shared" si="2"/>
        <v>0.089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ROUND(+'Fiscal Services'!G21,0)</f>
        <v>1050605</v>
      </c>
      <c r="E26" s="6">
        <f>ROUND(+'Fiscal Services'!V21,0)</f>
        <v>3984</v>
      </c>
      <c r="F26" s="8">
        <f t="shared" si="0"/>
        <v>263.71</v>
      </c>
      <c r="G26" s="6">
        <f>ROUND(+'Fiscal Services'!G121,0)</f>
        <v>1053329</v>
      </c>
      <c r="H26" s="6">
        <f>ROUND(+'Fiscal Services'!V121,0)</f>
        <v>4221</v>
      </c>
      <c r="I26" s="8">
        <f t="shared" si="1"/>
        <v>249.54</v>
      </c>
      <c r="J26" s="7"/>
      <c r="K26" s="9">
        <f t="shared" si="2"/>
        <v>-0.0537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ROUND(+'Fiscal Services'!G22,0)</f>
        <v>387291</v>
      </c>
      <c r="E27" s="6">
        <f>ROUND(+'Fiscal Services'!V22,0)</f>
        <v>1214</v>
      </c>
      <c r="F27" s="8">
        <f t="shared" si="0"/>
        <v>319.02</v>
      </c>
      <c r="G27" s="6">
        <f>ROUND(+'Fiscal Services'!G122,0)</f>
        <v>390365</v>
      </c>
      <c r="H27" s="6">
        <f>ROUND(+'Fiscal Services'!V122,0)</f>
        <v>1212</v>
      </c>
      <c r="I27" s="8">
        <f t="shared" si="1"/>
        <v>322.08</v>
      </c>
      <c r="J27" s="7"/>
      <c r="K27" s="9">
        <f t="shared" si="2"/>
        <v>0.0096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ROUND(+'Fiscal Services'!G23,0)</f>
        <v>840575</v>
      </c>
      <c r="E28" s="6">
        <f>ROUND(+'Fiscal Services'!V23,0)</f>
        <v>2419</v>
      </c>
      <c r="F28" s="8">
        <f t="shared" si="0"/>
        <v>347.49</v>
      </c>
      <c r="G28" s="6">
        <f>ROUND(+'Fiscal Services'!G123,0)</f>
        <v>1148295</v>
      </c>
      <c r="H28" s="6">
        <f>ROUND(+'Fiscal Services'!V123,0)</f>
        <v>1940</v>
      </c>
      <c r="I28" s="8">
        <f t="shared" si="1"/>
        <v>591.9</v>
      </c>
      <c r="J28" s="7"/>
      <c r="K28" s="9">
        <f t="shared" si="2"/>
        <v>0.7034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ROUND(+'Fiscal Services'!G24,0)</f>
        <v>2548515</v>
      </c>
      <c r="E29" s="6">
        <f>ROUND(+'Fiscal Services'!V24,0)</f>
        <v>13790</v>
      </c>
      <c r="F29" s="8">
        <f t="shared" si="0"/>
        <v>184.81</v>
      </c>
      <c r="G29" s="6">
        <f>ROUND(+'Fiscal Services'!G124,0)</f>
        <v>2263458</v>
      </c>
      <c r="H29" s="6">
        <f>ROUND(+'Fiscal Services'!V124,0)</f>
        <v>13198</v>
      </c>
      <c r="I29" s="8">
        <f t="shared" si="1"/>
        <v>171.5</v>
      </c>
      <c r="J29" s="7"/>
      <c r="K29" s="9">
        <f t="shared" si="2"/>
        <v>-0.072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ROUND(+'Fiscal Services'!G25,0)</f>
        <v>538095</v>
      </c>
      <c r="E30" s="6">
        <f>ROUND(+'Fiscal Services'!V25,0)</f>
        <v>2268</v>
      </c>
      <c r="F30" s="8">
        <f t="shared" si="0"/>
        <v>237.26</v>
      </c>
      <c r="G30" s="6">
        <f>ROUND(+'Fiscal Services'!G125,0)</f>
        <v>527342</v>
      </c>
      <c r="H30" s="6">
        <f>ROUND(+'Fiscal Services'!V125,0)</f>
        <v>1817</v>
      </c>
      <c r="I30" s="8">
        <f t="shared" si="1"/>
        <v>290.23</v>
      </c>
      <c r="J30" s="7"/>
      <c r="K30" s="9">
        <f t="shared" si="2"/>
        <v>0.2233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ROUND(+'Fiscal Services'!G26,0)</f>
        <v>705647</v>
      </c>
      <c r="E31" s="6">
        <f>ROUND(+'Fiscal Services'!V26,0)</f>
        <v>1630</v>
      </c>
      <c r="F31" s="8">
        <f t="shared" si="0"/>
        <v>432.91</v>
      </c>
      <c r="G31" s="6">
        <f>ROUND(+'Fiscal Services'!G126,0)</f>
        <v>739203</v>
      </c>
      <c r="H31" s="6">
        <f>ROUND(+'Fiscal Services'!V126,0)</f>
        <v>1521</v>
      </c>
      <c r="I31" s="8">
        <f t="shared" si="1"/>
        <v>486</v>
      </c>
      <c r="J31" s="7"/>
      <c r="K31" s="9">
        <f t="shared" si="2"/>
        <v>0.1226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ROUND(+'Fiscal Services'!G27,0)</f>
        <v>3651980</v>
      </c>
      <c r="E32" s="6">
        <f>ROUND(+'Fiscal Services'!V27,0)</f>
        <v>31658</v>
      </c>
      <c r="F32" s="8">
        <f t="shared" si="0"/>
        <v>115.36</v>
      </c>
      <c r="G32" s="6">
        <f>ROUND(+'Fiscal Services'!G127,0)</f>
        <v>3872892</v>
      </c>
      <c r="H32" s="6">
        <f>ROUND(+'Fiscal Services'!V127,0)</f>
        <v>33827</v>
      </c>
      <c r="I32" s="8">
        <f t="shared" si="1"/>
        <v>114.49</v>
      </c>
      <c r="J32" s="7"/>
      <c r="K32" s="9">
        <f t="shared" si="2"/>
        <v>-0.0075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ROUND(+'Fiscal Services'!G28,0)</f>
        <v>2096322</v>
      </c>
      <c r="E33" s="6">
        <f>ROUND(+'Fiscal Services'!V28,0)</f>
        <v>11731</v>
      </c>
      <c r="F33" s="8">
        <f t="shared" si="0"/>
        <v>178.7</v>
      </c>
      <c r="G33" s="6">
        <f>ROUND(+'Fiscal Services'!G128,0)</f>
        <v>2074733</v>
      </c>
      <c r="H33" s="6">
        <f>ROUND(+'Fiscal Services'!V128,0)</f>
        <v>12132</v>
      </c>
      <c r="I33" s="8">
        <f t="shared" si="1"/>
        <v>171.01</v>
      </c>
      <c r="J33" s="7"/>
      <c r="K33" s="9">
        <f t="shared" si="2"/>
        <v>-0.043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ROUND(+'Fiscal Services'!G29,0)</f>
        <v>1283346</v>
      </c>
      <c r="E34" s="6">
        <f>ROUND(+'Fiscal Services'!V29,0)</f>
        <v>6208</v>
      </c>
      <c r="F34" s="8">
        <f t="shared" si="0"/>
        <v>206.72</v>
      </c>
      <c r="G34" s="6">
        <f>ROUND(+'Fiscal Services'!G129,0)</f>
        <v>1360935</v>
      </c>
      <c r="H34" s="6">
        <f>ROUND(+'Fiscal Services'!V129,0)</f>
        <v>6490</v>
      </c>
      <c r="I34" s="8">
        <f t="shared" si="1"/>
        <v>209.7</v>
      </c>
      <c r="J34" s="7"/>
      <c r="K34" s="9">
        <f t="shared" si="2"/>
        <v>0.0144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ROUND(+'Fiscal Services'!G30,0)</f>
        <v>750833</v>
      </c>
      <c r="E35" s="6">
        <f>ROUND(+'Fiscal Services'!V30,0)</f>
        <v>1836</v>
      </c>
      <c r="F35" s="8">
        <f t="shared" si="0"/>
        <v>408.95</v>
      </c>
      <c r="G35" s="6">
        <f>ROUND(+'Fiscal Services'!G130,0)</f>
        <v>667579</v>
      </c>
      <c r="H35" s="6">
        <f>ROUND(+'Fiscal Services'!V130,0)</f>
        <v>1549</v>
      </c>
      <c r="I35" s="8">
        <f t="shared" si="1"/>
        <v>430.97</v>
      </c>
      <c r="J35" s="7"/>
      <c r="K35" s="9">
        <f t="shared" si="2"/>
        <v>0.0538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ROUND(+'Fiscal Services'!G31,0)</f>
        <v>149571</v>
      </c>
      <c r="E36" s="6">
        <f>ROUND(+'Fiscal Services'!V31,0)</f>
        <v>252</v>
      </c>
      <c r="F36" s="8">
        <f t="shared" si="0"/>
        <v>593.54</v>
      </c>
      <c r="G36" s="6">
        <f>ROUND(+'Fiscal Services'!G131,0)</f>
        <v>161491</v>
      </c>
      <c r="H36" s="6">
        <f>ROUND(+'Fiscal Services'!V131,0)</f>
        <v>237</v>
      </c>
      <c r="I36" s="8">
        <f t="shared" si="1"/>
        <v>681.4</v>
      </c>
      <c r="J36" s="7"/>
      <c r="K36" s="9">
        <f t="shared" si="2"/>
        <v>0.148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ROUND(+'Fiscal Services'!G32,0)</f>
        <v>4031080</v>
      </c>
      <c r="E37" s="6">
        <f>ROUND(+'Fiscal Services'!V32,0)</f>
        <v>22063</v>
      </c>
      <c r="F37" s="8">
        <f t="shared" si="0"/>
        <v>182.71</v>
      </c>
      <c r="G37" s="6">
        <f>ROUND(+'Fiscal Services'!G132,0)</f>
        <v>2483362</v>
      </c>
      <c r="H37" s="6">
        <f>ROUND(+'Fiscal Services'!V132,0)</f>
        <v>21554</v>
      </c>
      <c r="I37" s="8">
        <f t="shared" si="1"/>
        <v>115.22</v>
      </c>
      <c r="J37" s="7"/>
      <c r="K37" s="9">
        <f t="shared" si="2"/>
        <v>-0.3694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ROUND(+'Fiscal Services'!G33,0)</f>
        <v>302281</v>
      </c>
      <c r="E38" s="6">
        <f>ROUND(+'Fiscal Services'!V33,0)</f>
        <v>224</v>
      </c>
      <c r="F38" s="8">
        <f t="shared" si="0"/>
        <v>1349.47</v>
      </c>
      <c r="G38" s="6">
        <f>ROUND(+'Fiscal Services'!G133,0)</f>
        <v>278111</v>
      </c>
      <c r="H38" s="6">
        <f>ROUND(+'Fiscal Services'!V133,0)</f>
        <v>509</v>
      </c>
      <c r="I38" s="8">
        <f t="shared" si="1"/>
        <v>546.39</v>
      </c>
      <c r="J38" s="7"/>
      <c r="K38" s="9">
        <f t="shared" si="2"/>
        <v>-0.5951</v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Services'!G34,0)</f>
        <v>3580422</v>
      </c>
      <c r="E39" s="6">
        <f>ROUND(+'Fiscal Services'!V34,0)</f>
        <v>47661</v>
      </c>
      <c r="F39" s="8">
        <f t="shared" si="0"/>
        <v>75.12</v>
      </c>
      <c r="G39" s="6">
        <f>ROUND(+'Fiscal Services'!G134,0)</f>
        <v>4062416</v>
      </c>
      <c r="H39" s="6">
        <f>ROUND(+'Fiscal Services'!V134,0)</f>
        <v>52314</v>
      </c>
      <c r="I39" s="8">
        <f t="shared" si="1"/>
        <v>77.65</v>
      </c>
      <c r="J39" s="7"/>
      <c r="K39" s="9">
        <f t="shared" si="2"/>
        <v>0.0337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ROUND(+'Fiscal Services'!G35,0)</f>
        <v>1184653</v>
      </c>
      <c r="E40" s="6">
        <f>ROUND(+'Fiscal Services'!V35,0)</f>
        <v>4378</v>
      </c>
      <c r="F40" s="8">
        <f t="shared" si="0"/>
        <v>270.59</v>
      </c>
      <c r="G40" s="6">
        <f>ROUND(+'Fiscal Services'!G135,0)</f>
        <v>1274079</v>
      </c>
      <c r="H40" s="6">
        <f>ROUND(+'Fiscal Services'!V135,0)</f>
        <v>4690</v>
      </c>
      <c r="I40" s="8">
        <f t="shared" si="1"/>
        <v>271.66</v>
      </c>
      <c r="J40" s="7"/>
      <c r="K40" s="9">
        <f t="shared" si="2"/>
        <v>0.004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ROUND(+'Fiscal Services'!G36,0)</f>
        <v>412664</v>
      </c>
      <c r="E41" s="6">
        <f>ROUND(+'Fiscal Services'!V36,0)</f>
        <v>1264</v>
      </c>
      <c r="F41" s="8">
        <f t="shared" si="0"/>
        <v>326.47</v>
      </c>
      <c r="G41" s="6">
        <f>ROUND(+'Fiscal Services'!G136,0)</f>
        <v>439384</v>
      </c>
      <c r="H41" s="6">
        <f>ROUND(+'Fiscal Services'!V136,0)</f>
        <v>1369</v>
      </c>
      <c r="I41" s="8">
        <f t="shared" si="1"/>
        <v>320.95</v>
      </c>
      <c r="J41" s="7"/>
      <c r="K41" s="9">
        <f t="shared" si="2"/>
        <v>-0.0169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Services'!G37,0)</f>
        <v>1339278</v>
      </c>
      <c r="E42" s="6">
        <f>ROUND(+'Fiscal Services'!V37,0)</f>
        <v>13168</v>
      </c>
      <c r="F42" s="8">
        <f t="shared" si="0"/>
        <v>101.71</v>
      </c>
      <c r="G42" s="6">
        <f>ROUND(+'Fiscal Services'!G137,0)</f>
        <v>1335307</v>
      </c>
      <c r="H42" s="6">
        <f>ROUND(+'Fiscal Services'!V137,0)</f>
        <v>12871</v>
      </c>
      <c r="I42" s="8">
        <f t="shared" si="1"/>
        <v>103.75</v>
      </c>
      <c r="J42" s="7"/>
      <c r="K42" s="9">
        <f t="shared" si="2"/>
        <v>0.0201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ROUND(+'Fiscal Services'!G38,0)</f>
        <v>1521914</v>
      </c>
      <c r="E43" s="6">
        <f>ROUND(+'Fiscal Services'!V38,0)</f>
        <v>5790</v>
      </c>
      <c r="F43" s="8">
        <f t="shared" si="0"/>
        <v>262.85</v>
      </c>
      <c r="G43" s="6">
        <f>ROUND(+'Fiscal Services'!G138,0)</f>
        <v>1628726</v>
      </c>
      <c r="H43" s="6">
        <f>ROUND(+'Fiscal Services'!V138,0)</f>
        <v>5972</v>
      </c>
      <c r="I43" s="8">
        <f t="shared" si="1"/>
        <v>272.73</v>
      </c>
      <c r="J43" s="7"/>
      <c r="K43" s="9">
        <f t="shared" si="2"/>
        <v>0.0376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ROUND(+'Fiscal Services'!G39,0)</f>
        <v>1136502</v>
      </c>
      <c r="E44" s="6">
        <f>ROUND(+'Fiscal Services'!V39,0)</f>
        <v>4926</v>
      </c>
      <c r="F44" s="8">
        <f t="shared" si="0"/>
        <v>230.71</v>
      </c>
      <c r="G44" s="6">
        <f>ROUND(+'Fiscal Services'!G139,0)</f>
        <v>1120409</v>
      </c>
      <c r="H44" s="6">
        <f>ROUND(+'Fiscal Services'!V139,0)</f>
        <v>4607</v>
      </c>
      <c r="I44" s="8">
        <f t="shared" si="1"/>
        <v>243.2</v>
      </c>
      <c r="J44" s="7"/>
      <c r="K44" s="9">
        <f t="shared" si="2"/>
        <v>0.0541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ROUND(+'Fiscal Services'!G40,0)</f>
        <v>507448</v>
      </c>
      <c r="E45" s="6">
        <f>ROUND(+'Fiscal Services'!V40,0)</f>
        <v>2275</v>
      </c>
      <c r="F45" s="8">
        <f t="shared" si="0"/>
        <v>223.05</v>
      </c>
      <c r="G45" s="6">
        <f>ROUND(+'Fiscal Services'!G140,0)</f>
        <v>556562</v>
      </c>
      <c r="H45" s="6">
        <f>ROUND(+'Fiscal Services'!V140,0)</f>
        <v>2016</v>
      </c>
      <c r="I45" s="8">
        <f t="shared" si="1"/>
        <v>276.07</v>
      </c>
      <c r="J45" s="7"/>
      <c r="K45" s="9">
        <f t="shared" si="2"/>
        <v>0.2377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ROUND(+'Fiscal Services'!G41,0)</f>
        <v>898857</v>
      </c>
      <c r="E46" s="6">
        <f>ROUND(+'Fiscal Services'!V41,0)</f>
        <v>5384</v>
      </c>
      <c r="F46" s="8">
        <f t="shared" si="0"/>
        <v>166.95</v>
      </c>
      <c r="G46" s="6">
        <f>ROUND(+'Fiscal Services'!G141,0)</f>
        <v>0</v>
      </c>
      <c r="H46" s="6">
        <f>ROUND(+'Fiscal Services'!V141,0)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ROUND(+'Fiscal Services'!G42,0)</f>
        <v>178345</v>
      </c>
      <c r="E47" s="6">
        <f>ROUND(+'Fiscal Services'!V42,0)</f>
        <v>521</v>
      </c>
      <c r="F47" s="8">
        <f t="shared" si="0"/>
        <v>342.31</v>
      </c>
      <c r="G47" s="6">
        <f>ROUND(+'Fiscal Services'!G142,0)</f>
        <v>92778</v>
      </c>
      <c r="H47" s="6">
        <f>ROUND(+'Fiscal Services'!V142,0)</f>
        <v>588</v>
      </c>
      <c r="I47" s="8">
        <f t="shared" si="1"/>
        <v>157.79</v>
      </c>
      <c r="J47" s="7"/>
      <c r="K47" s="9">
        <f t="shared" si="2"/>
        <v>-0.539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ROUND(+'Fiscal Services'!G43,0)</f>
        <v>528425</v>
      </c>
      <c r="E48" s="6">
        <f>ROUND(+'Fiscal Services'!V43,0)</f>
        <v>1899</v>
      </c>
      <c r="F48" s="8">
        <f t="shared" si="0"/>
        <v>278.26</v>
      </c>
      <c r="G48" s="6">
        <f>ROUND(+'Fiscal Services'!G143,0)</f>
        <v>536235</v>
      </c>
      <c r="H48" s="6">
        <f>ROUND(+'Fiscal Services'!V143,0)</f>
        <v>1895</v>
      </c>
      <c r="I48" s="8">
        <f t="shared" si="1"/>
        <v>282.97</v>
      </c>
      <c r="J48" s="7"/>
      <c r="K48" s="9">
        <f t="shared" si="2"/>
        <v>0.0169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ROUND(+'Fiscal Services'!G44,0)</f>
        <v>3018982</v>
      </c>
      <c r="E49" s="6">
        <f>ROUND(+'Fiscal Services'!V44,0)</f>
        <v>20908</v>
      </c>
      <c r="F49" s="8">
        <f t="shared" si="0"/>
        <v>144.39</v>
      </c>
      <c r="G49" s="6">
        <f>ROUND(+'Fiscal Services'!G144,0)</f>
        <v>2921343</v>
      </c>
      <c r="H49" s="6">
        <f>ROUND(+'Fiscal Services'!V144,0)</f>
        <v>21534</v>
      </c>
      <c r="I49" s="8">
        <f t="shared" si="1"/>
        <v>135.66</v>
      </c>
      <c r="J49" s="7"/>
      <c r="K49" s="9">
        <f t="shared" si="2"/>
        <v>-0.0605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Services'!G45,0)</f>
        <v>13251015</v>
      </c>
      <c r="E50" s="6">
        <f>ROUND(+'Fiscal Services'!V45,0)</f>
        <v>48016</v>
      </c>
      <c r="F50" s="8">
        <f t="shared" si="0"/>
        <v>275.97</v>
      </c>
      <c r="G50" s="6">
        <f>ROUND(+'Fiscal Services'!G145,0)</f>
        <v>14343109</v>
      </c>
      <c r="H50" s="6">
        <f>ROUND(+'Fiscal Services'!V145,0)</f>
        <v>48950</v>
      </c>
      <c r="I50" s="8">
        <f t="shared" si="1"/>
        <v>293.02</v>
      </c>
      <c r="J50" s="7"/>
      <c r="K50" s="9">
        <f t="shared" si="2"/>
        <v>0.0618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ROUND(+'Fiscal Services'!G46,0)</f>
        <v>252044</v>
      </c>
      <c r="E51" s="6">
        <f>ROUND(+'Fiscal Services'!V46,0)</f>
        <v>501</v>
      </c>
      <c r="F51" s="8">
        <f t="shared" si="0"/>
        <v>503.08</v>
      </c>
      <c r="G51" s="6">
        <f>ROUND(+'Fiscal Services'!G146,0)</f>
        <v>257503</v>
      </c>
      <c r="H51" s="6">
        <f>ROUND(+'Fiscal Services'!V146,0)</f>
        <v>591</v>
      </c>
      <c r="I51" s="8">
        <f t="shared" si="1"/>
        <v>435.71</v>
      </c>
      <c r="J51" s="7"/>
      <c r="K51" s="9">
        <f t="shared" si="2"/>
        <v>-0.1339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ROUND(+'Fiscal Services'!G47,0)</f>
        <v>2952378</v>
      </c>
      <c r="E52" s="6">
        <f>ROUND(+'Fiscal Services'!V47,0)</f>
        <v>23626</v>
      </c>
      <c r="F52" s="8">
        <f t="shared" si="0"/>
        <v>124.96</v>
      </c>
      <c r="G52" s="6">
        <f>ROUND(+'Fiscal Services'!G147,0)</f>
        <v>3326842</v>
      </c>
      <c r="H52" s="6">
        <f>ROUND(+'Fiscal Services'!V147,0)</f>
        <v>24107</v>
      </c>
      <c r="I52" s="8">
        <f t="shared" si="1"/>
        <v>138</v>
      </c>
      <c r="J52" s="7"/>
      <c r="K52" s="9">
        <f t="shared" si="2"/>
        <v>0.1044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ROUND(+'Fiscal Services'!G48,0)</f>
        <v>4898040</v>
      </c>
      <c r="E53" s="6">
        <f>ROUND(+'Fiscal Services'!V48,0)</f>
        <v>36964</v>
      </c>
      <c r="F53" s="8">
        <f t="shared" si="0"/>
        <v>132.51</v>
      </c>
      <c r="G53" s="6">
        <f>ROUND(+'Fiscal Services'!G148,0)</f>
        <v>5225929</v>
      </c>
      <c r="H53" s="6">
        <f>ROUND(+'Fiscal Services'!V148,0)</f>
        <v>40193</v>
      </c>
      <c r="I53" s="8">
        <f t="shared" si="1"/>
        <v>130.02</v>
      </c>
      <c r="J53" s="7"/>
      <c r="K53" s="9">
        <f t="shared" si="2"/>
        <v>-0.0188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ROUND(+'Fiscal Services'!G49,0)</f>
        <v>1356415</v>
      </c>
      <c r="E54" s="6">
        <f>ROUND(+'Fiscal Services'!V49,0)</f>
        <v>11965</v>
      </c>
      <c r="F54" s="8">
        <f t="shared" si="0"/>
        <v>113.37</v>
      </c>
      <c r="G54" s="6">
        <f>ROUND(+'Fiscal Services'!G149,0)</f>
        <v>1224250</v>
      </c>
      <c r="H54" s="6">
        <f>ROUND(+'Fiscal Services'!V149,0)</f>
        <v>12684</v>
      </c>
      <c r="I54" s="8">
        <f t="shared" si="1"/>
        <v>96.52</v>
      </c>
      <c r="J54" s="7"/>
      <c r="K54" s="9">
        <f t="shared" si="2"/>
        <v>-0.1486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ROUND(+'Fiscal Services'!G50,0)</f>
        <v>1359955</v>
      </c>
      <c r="E55" s="6">
        <f>ROUND(+'Fiscal Services'!V50,0)</f>
        <v>7752</v>
      </c>
      <c r="F55" s="8">
        <f t="shared" si="0"/>
        <v>175.43</v>
      </c>
      <c r="G55" s="6">
        <f>ROUND(+'Fiscal Services'!G150,0)</f>
        <v>1554714</v>
      </c>
      <c r="H55" s="6">
        <f>ROUND(+'Fiscal Services'!V150,0)</f>
        <v>8079</v>
      </c>
      <c r="I55" s="8">
        <f t="shared" si="1"/>
        <v>192.44</v>
      </c>
      <c r="J55" s="7"/>
      <c r="K55" s="9">
        <f t="shared" si="2"/>
        <v>0.097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ROUND(+'Fiscal Services'!G51,0)</f>
        <v>599739</v>
      </c>
      <c r="E56" s="6">
        <f>ROUND(+'Fiscal Services'!V51,0)</f>
        <v>289</v>
      </c>
      <c r="F56" s="8">
        <f t="shared" si="0"/>
        <v>2075.22</v>
      </c>
      <c r="G56" s="6">
        <f>ROUND(+'Fiscal Services'!G151,0)</f>
        <v>611314</v>
      </c>
      <c r="H56" s="6">
        <f>ROUND(+'Fiscal Services'!V151,0)</f>
        <v>1252</v>
      </c>
      <c r="I56" s="8">
        <f t="shared" si="1"/>
        <v>488.27</v>
      </c>
      <c r="J56" s="7"/>
      <c r="K56" s="9">
        <f t="shared" si="2"/>
        <v>-0.7647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ROUND(+'Fiscal Services'!G52,0)</f>
        <v>2894881</v>
      </c>
      <c r="E57" s="6">
        <f>ROUND(+'Fiscal Services'!V52,0)</f>
        <v>15861</v>
      </c>
      <c r="F57" s="8">
        <f t="shared" si="0"/>
        <v>182.52</v>
      </c>
      <c r="G57" s="6">
        <f>ROUND(+'Fiscal Services'!G152,0)</f>
        <v>3130527</v>
      </c>
      <c r="H57" s="6">
        <f>ROUND(+'Fiscal Services'!V152,0)</f>
        <v>15975</v>
      </c>
      <c r="I57" s="8">
        <f t="shared" si="1"/>
        <v>195.96</v>
      </c>
      <c r="J57" s="7"/>
      <c r="K57" s="9">
        <f t="shared" si="2"/>
        <v>0.0736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ROUND(+'Fiscal Services'!G53,0)</f>
        <v>1992789</v>
      </c>
      <c r="E58" s="6">
        <f>ROUND(+'Fiscal Services'!V53,0)</f>
        <v>21255</v>
      </c>
      <c r="F58" s="8">
        <f t="shared" si="0"/>
        <v>93.76</v>
      </c>
      <c r="G58" s="6">
        <f>ROUND(+'Fiscal Services'!G153,0)</f>
        <v>2131077</v>
      </c>
      <c r="H58" s="6">
        <f>ROUND(+'Fiscal Services'!V153,0)</f>
        <v>22355</v>
      </c>
      <c r="I58" s="8">
        <f t="shared" si="1"/>
        <v>95.33</v>
      </c>
      <c r="J58" s="7"/>
      <c r="K58" s="9">
        <f t="shared" si="2"/>
        <v>0.0167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ROUND(+'Fiscal Services'!G54,0)</f>
        <v>783934</v>
      </c>
      <c r="E59" s="6">
        <f>ROUND(+'Fiscal Services'!V54,0)</f>
        <v>4055</v>
      </c>
      <c r="F59" s="8">
        <f t="shared" si="0"/>
        <v>193.33</v>
      </c>
      <c r="G59" s="6">
        <f>ROUND(+'Fiscal Services'!G154,0)</f>
        <v>872914</v>
      </c>
      <c r="H59" s="6">
        <f>ROUND(+'Fiscal Services'!V154,0)</f>
        <v>4400</v>
      </c>
      <c r="I59" s="8">
        <f t="shared" si="1"/>
        <v>198.39</v>
      </c>
      <c r="J59" s="7"/>
      <c r="K59" s="9">
        <f t="shared" si="2"/>
        <v>0.0262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ROUND(+'Fiscal Services'!G55,0)</f>
        <v>275718</v>
      </c>
      <c r="E60" s="6">
        <f>ROUND(+'Fiscal Services'!V55,0)</f>
        <v>494</v>
      </c>
      <c r="F60" s="8">
        <f t="shared" si="0"/>
        <v>558.13</v>
      </c>
      <c r="G60" s="6">
        <f>ROUND(+'Fiscal Services'!G155,0)</f>
        <v>272602</v>
      </c>
      <c r="H60" s="6">
        <f>ROUND(+'Fiscal Services'!V155,0)</f>
        <v>623</v>
      </c>
      <c r="I60" s="8">
        <f t="shared" si="1"/>
        <v>437.56</v>
      </c>
      <c r="J60" s="7"/>
      <c r="K60" s="9">
        <f t="shared" si="2"/>
        <v>-0.216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ROUND(+'Fiscal Services'!G56,0)</f>
        <v>2493669</v>
      </c>
      <c r="E61" s="6">
        <f>ROUND(+'Fiscal Services'!V56,0)</f>
        <v>28659</v>
      </c>
      <c r="F61" s="8">
        <f t="shared" si="0"/>
        <v>87.01</v>
      </c>
      <c r="G61" s="6">
        <f>ROUND(+'Fiscal Services'!G156,0)</f>
        <v>2996287</v>
      </c>
      <c r="H61" s="6">
        <f>ROUND(+'Fiscal Services'!V156,0)</f>
        <v>28694</v>
      </c>
      <c r="I61" s="8">
        <f t="shared" si="1"/>
        <v>104.42</v>
      </c>
      <c r="J61" s="7"/>
      <c r="K61" s="9">
        <f t="shared" si="2"/>
        <v>0.2001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ROUND(+'Fiscal Services'!G57,0)</f>
        <v>4076147</v>
      </c>
      <c r="E62" s="6">
        <f>ROUND(+'Fiscal Services'!V57,0)</f>
        <v>30005</v>
      </c>
      <c r="F62" s="8">
        <f t="shared" si="0"/>
        <v>135.85</v>
      </c>
      <c r="G62" s="6">
        <f>ROUND(+'Fiscal Services'!G157,0)</f>
        <v>1396154</v>
      </c>
      <c r="H62" s="6">
        <f>ROUND(+'Fiscal Services'!V157,0)</f>
        <v>32043</v>
      </c>
      <c r="I62" s="8">
        <f t="shared" si="1"/>
        <v>43.57</v>
      </c>
      <c r="J62" s="7"/>
      <c r="K62" s="9">
        <f t="shared" si="2"/>
        <v>-0.6793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ROUND(+'Fiscal Services'!G58,0)</f>
        <v>936281</v>
      </c>
      <c r="E63" s="6">
        <f>ROUND(+'Fiscal Services'!V58,0)</f>
        <v>3063</v>
      </c>
      <c r="F63" s="8">
        <f t="shared" si="0"/>
        <v>305.67</v>
      </c>
      <c r="G63" s="6">
        <f>ROUND(+'Fiscal Services'!G158,0)</f>
        <v>973535</v>
      </c>
      <c r="H63" s="6">
        <f>ROUND(+'Fiscal Services'!V158,0)</f>
        <v>3023</v>
      </c>
      <c r="I63" s="8">
        <f t="shared" si="1"/>
        <v>322.04</v>
      </c>
      <c r="J63" s="7"/>
      <c r="K63" s="9">
        <f t="shared" si="2"/>
        <v>0.0536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ROUND(+'Fiscal Services'!G59,0)</f>
        <v>239620</v>
      </c>
      <c r="E64" s="6">
        <f>ROUND(+'Fiscal Services'!V59,0)</f>
        <v>897</v>
      </c>
      <c r="F64" s="8">
        <f t="shared" si="0"/>
        <v>267.13</v>
      </c>
      <c r="G64" s="6">
        <f>ROUND(+'Fiscal Services'!G159,0)</f>
        <v>292340</v>
      </c>
      <c r="H64" s="6">
        <f>ROUND(+'Fiscal Services'!V159,0)</f>
        <v>937</v>
      </c>
      <c r="I64" s="8">
        <f t="shared" si="1"/>
        <v>312</v>
      </c>
      <c r="J64" s="7"/>
      <c r="K64" s="9">
        <f t="shared" si="2"/>
        <v>0.168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ROUND(+'Fiscal Services'!G60,0)</f>
        <v>694680</v>
      </c>
      <c r="E65" s="6">
        <f>ROUND(+'Fiscal Services'!V60,0)</f>
        <v>1330</v>
      </c>
      <c r="F65" s="8">
        <f t="shared" si="0"/>
        <v>522.32</v>
      </c>
      <c r="G65" s="6">
        <f>ROUND(+'Fiscal Services'!G160,0)</f>
        <v>719820</v>
      </c>
      <c r="H65" s="6">
        <f>ROUND(+'Fiscal Services'!V160,0)</f>
        <v>2219</v>
      </c>
      <c r="I65" s="8">
        <f t="shared" si="1"/>
        <v>324.39</v>
      </c>
      <c r="J65" s="7"/>
      <c r="K65" s="9">
        <f t="shared" si="2"/>
        <v>-0.3789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ROUND(+'Fiscal Services'!G61,0)</f>
        <v>1618255</v>
      </c>
      <c r="E66" s="6">
        <f>ROUND(+'Fiscal Services'!V61,0)</f>
        <v>4449</v>
      </c>
      <c r="F66" s="8">
        <f t="shared" si="0"/>
        <v>363.73</v>
      </c>
      <c r="G66" s="6">
        <f>ROUND(+'Fiscal Services'!G161,0)</f>
        <v>1629544</v>
      </c>
      <c r="H66" s="6">
        <f>ROUND(+'Fiscal Services'!V161,0)</f>
        <v>4267</v>
      </c>
      <c r="I66" s="8">
        <f t="shared" si="1"/>
        <v>381.89</v>
      </c>
      <c r="J66" s="7"/>
      <c r="K66" s="9">
        <f t="shared" si="2"/>
        <v>0.0499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ROUND(+'Fiscal Services'!G62,0)</f>
        <v>616900</v>
      </c>
      <c r="E67" s="6">
        <f>ROUND(+'Fiscal Services'!V62,0)</f>
        <v>1717</v>
      </c>
      <c r="F67" s="8">
        <f t="shared" si="0"/>
        <v>359.29</v>
      </c>
      <c r="G67" s="6">
        <f>ROUND(+'Fiscal Services'!G162,0)</f>
        <v>634424</v>
      </c>
      <c r="H67" s="6">
        <f>ROUND(+'Fiscal Services'!V162,0)</f>
        <v>1813</v>
      </c>
      <c r="I67" s="8">
        <f t="shared" si="1"/>
        <v>349.93</v>
      </c>
      <c r="J67" s="7"/>
      <c r="K67" s="9">
        <f t="shared" si="2"/>
        <v>-0.0261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ROUND(+'Fiscal Services'!G63,0)</f>
        <v>4200589</v>
      </c>
      <c r="E68" s="6">
        <f>ROUND(+'Fiscal Services'!V63,0)</f>
        <v>34477</v>
      </c>
      <c r="F68" s="8">
        <f t="shared" si="0"/>
        <v>121.84</v>
      </c>
      <c r="G68" s="6">
        <f>ROUND(+'Fiscal Services'!G163,0)</f>
        <v>4662555</v>
      </c>
      <c r="H68" s="6">
        <f>ROUND(+'Fiscal Services'!V163,0)</f>
        <v>34729</v>
      </c>
      <c r="I68" s="8">
        <f t="shared" si="1"/>
        <v>134.26</v>
      </c>
      <c r="J68" s="7"/>
      <c r="K68" s="9">
        <f t="shared" si="2"/>
        <v>0.1019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ROUND(+'Fiscal Services'!G64,0)</f>
        <v>1522827</v>
      </c>
      <c r="E69" s="6">
        <f>ROUND(+'Fiscal Services'!V64,0)</f>
        <v>7230</v>
      </c>
      <c r="F69" s="8">
        <f t="shared" si="0"/>
        <v>210.63</v>
      </c>
      <c r="G69" s="6">
        <f>ROUND(+'Fiscal Services'!G164,0)</f>
        <v>1572119</v>
      </c>
      <c r="H69" s="6">
        <f>ROUND(+'Fiscal Services'!V164,0)</f>
        <v>6463</v>
      </c>
      <c r="I69" s="8">
        <f t="shared" si="1"/>
        <v>243.25</v>
      </c>
      <c r="J69" s="7"/>
      <c r="K69" s="9">
        <f t="shared" si="2"/>
        <v>0.1549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ROUND(+'Fiscal Services'!G65,0)</f>
        <v>308332</v>
      </c>
      <c r="E70" s="6">
        <f>ROUND(+'Fiscal Services'!V65,0)</f>
        <v>2799</v>
      </c>
      <c r="F70" s="8">
        <f t="shared" si="0"/>
        <v>110.16</v>
      </c>
      <c r="G70" s="6">
        <f>ROUND(+'Fiscal Services'!G165,0)</f>
        <v>316067</v>
      </c>
      <c r="H70" s="6">
        <f>ROUND(+'Fiscal Services'!V165,0)</f>
        <v>2947</v>
      </c>
      <c r="I70" s="8">
        <f t="shared" si="1"/>
        <v>107.25</v>
      </c>
      <c r="J70" s="7"/>
      <c r="K70" s="9">
        <f t="shared" si="2"/>
        <v>-0.0264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ROUND(+'Fiscal Services'!G66,0)</f>
        <v>282610</v>
      </c>
      <c r="E71" s="6">
        <f>ROUND(+'Fiscal Services'!V66,0)</f>
        <v>1358</v>
      </c>
      <c r="F71" s="8">
        <f t="shared" si="0"/>
        <v>208.11</v>
      </c>
      <c r="G71" s="6">
        <f>ROUND(+'Fiscal Services'!G166,0)</f>
        <v>331018</v>
      </c>
      <c r="H71" s="6">
        <f>ROUND(+'Fiscal Services'!V166,0)</f>
        <v>614</v>
      </c>
      <c r="I71" s="8">
        <f t="shared" si="1"/>
        <v>539.12</v>
      </c>
      <c r="J71" s="7"/>
      <c r="K71" s="9">
        <f t="shared" si="2"/>
        <v>1.5906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ROUND(+'Fiscal Services'!G67,0)</f>
        <v>2838801</v>
      </c>
      <c r="E72" s="6">
        <f>ROUND(+'Fiscal Services'!V67,0)</f>
        <v>33572</v>
      </c>
      <c r="F72" s="8">
        <f t="shared" si="0"/>
        <v>84.56</v>
      </c>
      <c r="G72" s="6">
        <f>ROUND(+'Fiscal Services'!G167,0)</f>
        <v>3284424</v>
      </c>
      <c r="H72" s="6">
        <f>ROUND(+'Fiscal Services'!V167,0)</f>
        <v>34768</v>
      </c>
      <c r="I72" s="8">
        <f t="shared" si="1"/>
        <v>94.47</v>
      </c>
      <c r="J72" s="7"/>
      <c r="K72" s="9">
        <f t="shared" si="2"/>
        <v>0.1172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ROUND(+'Fiscal Services'!G68,0)</f>
        <v>3164340</v>
      </c>
      <c r="E73" s="6">
        <f>ROUND(+'Fiscal Services'!V68,0)</f>
        <v>27113</v>
      </c>
      <c r="F73" s="8">
        <f t="shared" si="0"/>
        <v>116.71</v>
      </c>
      <c r="G73" s="6">
        <f>ROUND(+'Fiscal Services'!G168,0)</f>
        <v>3664371</v>
      </c>
      <c r="H73" s="6">
        <f>ROUND(+'Fiscal Services'!V168,0)</f>
        <v>28692</v>
      </c>
      <c r="I73" s="8">
        <f t="shared" si="1"/>
        <v>127.71</v>
      </c>
      <c r="J73" s="7"/>
      <c r="K73" s="9">
        <f t="shared" si="2"/>
        <v>0.0943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ROUND(+'Fiscal Services'!G69,0)</f>
        <v>3680033</v>
      </c>
      <c r="E74" s="6">
        <f>ROUND(+'Fiscal Services'!V69,0)</f>
        <v>59724</v>
      </c>
      <c r="F74" s="8">
        <f t="shared" si="0"/>
        <v>61.62</v>
      </c>
      <c r="G74" s="6">
        <f>ROUND(+'Fiscal Services'!G169,0)</f>
        <v>3803146</v>
      </c>
      <c r="H74" s="6">
        <f>ROUND(+'Fiscal Services'!V169,0)</f>
        <v>64334</v>
      </c>
      <c r="I74" s="8">
        <f t="shared" si="1"/>
        <v>59.12</v>
      </c>
      <c r="J74" s="7"/>
      <c r="K74" s="9">
        <f t="shared" si="2"/>
        <v>-0.0406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ROUND(+'Fiscal Services'!G70,0)</f>
        <v>5599190</v>
      </c>
      <c r="E75" s="6">
        <f>ROUND(+'Fiscal Services'!V70,0)</f>
        <v>31048</v>
      </c>
      <c r="F75" s="8">
        <f aca="true" t="shared" si="3" ref="F75:F106">IF(D75=0,"",IF(E75=0,"",ROUND(D75/E75,2)))</f>
        <v>180.34</v>
      </c>
      <c r="G75" s="6">
        <f>ROUND(+'Fiscal Services'!G170,0)</f>
        <v>6130542</v>
      </c>
      <c r="H75" s="6">
        <f>ROUND(+'Fiscal Services'!V170,0)</f>
        <v>31549</v>
      </c>
      <c r="I75" s="8">
        <f aca="true" t="shared" si="4" ref="I75:I106">IF(G75=0,"",IF(H75=0,"",ROUND(G75/H75,2)))</f>
        <v>194.32</v>
      </c>
      <c r="J75" s="7"/>
      <c r="K75" s="9">
        <f aca="true" t="shared" si="5" ref="K75:K106">IF(D75=0,"",IF(E75=0,"",IF(G75=0,"",IF(H75=0,"",ROUND(I75/F75-1,4)))))</f>
        <v>0.0775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ROUND(+'Fiscal Services'!G71,0)</f>
        <v>401110</v>
      </c>
      <c r="E76" s="6">
        <f>ROUND(+'Fiscal Services'!V71,0)</f>
        <v>1459</v>
      </c>
      <c r="F76" s="8">
        <f t="shared" si="3"/>
        <v>274.92</v>
      </c>
      <c r="G76" s="6">
        <f>ROUND(+'Fiscal Services'!G171,0)</f>
        <v>448998</v>
      </c>
      <c r="H76" s="6">
        <f>ROUND(+'Fiscal Services'!V171,0)</f>
        <v>1701</v>
      </c>
      <c r="I76" s="8">
        <f t="shared" si="4"/>
        <v>263.96</v>
      </c>
      <c r="J76" s="7"/>
      <c r="K76" s="9">
        <f t="shared" si="5"/>
        <v>-0.0399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ROUND(+'Fiscal Services'!G72,0)</f>
        <v>414185</v>
      </c>
      <c r="E77" s="6">
        <f>ROUND(+'Fiscal Services'!V72,0)</f>
        <v>560</v>
      </c>
      <c r="F77" s="8">
        <f t="shared" si="3"/>
        <v>739.62</v>
      </c>
      <c r="G77" s="6">
        <f>ROUND(+'Fiscal Services'!G172,0)</f>
        <v>380781</v>
      </c>
      <c r="H77" s="6">
        <f>ROUND(+'Fiscal Services'!V172,0)</f>
        <v>595</v>
      </c>
      <c r="I77" s="8">
        <f t="shared" si="4"/>
        <v>639.97</v>
      </c>
      <c r="J77" s="7"/>
      <c r="K77" s="9">
        <f t="shared" si="5"/>
        <v>-0.1347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ROUND(+'Fiscal Services'!G73,0)</f>
        <v>2800450</v>
      </c>
      <c r="E78" s="6">
        <f>ROUND(+'Fiscal Services'!V73,0)</f>
        <v>18831</v>
      </c>
      <c r="F78" s="8">
        <f t="shared" si="3"/>
        <v>148.71</v>
      </c>
      <c r="G78" s="6">
        <f>ROUND(+'Fiscal Services'!G173,0)</f>
        <v>2942256</v>
      </c>
      <c r="H78" s="6">
        <f>ROUND(+'Fiscal Services'!V173,0)</f>
        <v>17915</v>
      </c>
      <c r="I78" s="8">
        <f t="shared" si="4"/>
        <v>164.23</v>
      </c>
      <c r="J78" s="7"/>
      <c r="K78" s="9">
        <f t="shared" si="5"/>
        <v>0.1044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ROUND(+'Fiscal Services'!G74,0)</f>
        <v>0</v>
      </c>
      <c r="E79" s="6">
        <f>ROUND(+'Fiscal Services'!V74,0)</f>
        <v>1590</v>
      </c>
      <c r="F79" s="8">
        <f t="shared" si="3"/>
      </c>
      <c r="G79" s="6">
        <f>ROUND(+'Fiscal Services'!G174,0)</f>
        <v>0</v>
      </c>
      <c r="H79" s="6">
        <f>ROUND(+'Fiscal Services'!V174,0)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ROUND(+'Fiscal Services'!G75,0)</f>
        <v>5347176</v>
      </c>
      <c r="E80" s="6">
        <f>ROUND(+'Fiscal Services'!V75,0)</f>
        <v>44834</v>
      </c>
      <c r="F80" s="8">
        <f t="shared" si="3"/>
        <v>119.27</v>
      </c>
      <c r="G80" s="6">
        <f>ROUND(+'Fiscal Services'!G175,0)</f>
        <v>5540732</v>
      </c>
      <c r="H80" s="6">
        <f>ROUND(+'Fiscal Services'!V175,0)</f>
        <v>49418</v>
      </c>
      <c r="I80" s="8">
        <f t="shared" si="4"/>
        <v>112.12</v>
      </c>
      <c r="J80" s="7"/>
      <c r="K80" s="9">
        <f t="shared" si="5"/>
        <v>-0.0599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ROUND(+'Fiscal Services'!G76,0)</f>
        <v>806100</v>
      </c>
      <c r="E81" s="6">
        <f>ROUND(+'Fiscal Services'!V76,0)</f>
        <v>3616</v>
      </c>
      <c r="F81" s="8">
        <f t="shared" si="3"/>
        <v>222.93</v>
      </c>
      <c r="G81" s="6">
        <f>ROUND(+'Fiscal Services'!G176,0)</f>
        <v>815857</v>
      </c>
      <c r="H81" s="6">
        <f>ROUND(+'Fiscal Services'!V176,0)</f>
        <v>3480</v>
      </c>
      <c r="I81" s="8">
        <f t="shared" si="4"/>
        <v>234.44</v>
      </c>
      <c r="J81" s="7"/>
      <c r="K81" s="9">
        <f t="shared" si="5"/>
        <v>0.0516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ROUND(+'Fiscal Services'!G77,0)</f>
        <v>629114</v>
      </c>
      <c r="E82" s="6">
        <f>ROUND(+'Fiscal Services'!V77,0)</f>
        <v>1442</v>
      </c>
      <c r="F82" s="8">
        <f t="shared" si="3"/>
        <v>436.28</v>
      </c>
      <c r="G82" s="6">
        <f>ROUND(+'Fiscal Services'!G177,0)</f>
        <v>693631</v>
      </c>
      <c r="H82" s="6">
        <f>ROUND(+'Fiscal Services'!V177,0)</f>
        <v>1566</v>
      </c>
      <c r="I82" s="8">
        <f t="shared" si="4"/>
        <v>442.93</v>
      </c>
      <c r="J82" s="7"/>
      <c r="K82" s="9">
        <f t="shared" si="5"/>
        <v>0.0152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ROUND(+'Fiscal Services'!G78,0)</f>
        <v>2008186</v>
      </c>
      <c r="E83" s="6">
        <f>ROUND(+'Fiscal Services'!V78,0)</f>
        <v>9049</v>
      </c>
      <c r="F83" s="8">
        <f t="shared" si="3"/>
        <v>221.92</v>
      </c>
      <c r="G83" s="6">
        <f>ROUND(+'Fiscal Services'!G178,0)</f>
        <v>2183003</v>
      </c>
      <c r="H83" s="6">
        <f>ROUND(+'Fiscal Services'!V178,0)</f>
        <v>8663</v>
      </c>
      <c r="I83" s="8">
        <f t="shared" si="4"/>
        <v>251.99</v>
      </c>
      <c r="J83" s="7"/>
      <c r="K83" s="9">
        <f t="shared" si="5"/>
        <v>0.1355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ROUND(+'Fiscal Services'!G79,0)</f>
        <v>7284503</v>
      </c>
      <c r="E84" s="6">
        <f>ROUND(+'Fiscal Services'!V79,0)</f>
        <v>44461</v>
      </c>
      <c r="F84" s="8">
        <f t="shared" si="3"/>
        <v>163.84</v>
      </c>
      <c r="G84" s="6">
        <f>ROUND(+'Fiscal Services'!G179,0)</f>
        <v>7865630</v>
      </c>
      <c r="H84" s="6">
        <f>ROUND(+'Fiscal Services'!V179,0)</f>
        <v>43169</v>
      </c>
      <c r="I84" s="8">
        <f t="shared" si="4"/>
        <v>182.21</v>
      </c>
      <c r="J84" s="7"/>
      <c r="K84" s="9">
        <f t="shared" si="5"/>
        <v>0.1121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ROUND(+'Fiscal Services'!G80,0)</f>
        <v>8902</v>
      </c>
      <c r="E85" s="6">
        <f>ROUND(+'Fiscal Services'!V80,0)</f>
        <v>77</v>
      </c>
      <c r="F85" s="8">
        <f t="shared" si="3"/>
        <v>115.61</v>
      </c>
      <c r="G85" s="6">
        <f>ROUND(+'Fiscal Services'!G180,0)</f>
        <v>0</v>
      </c>
      <c r="H85" s="6">
        <f>ROUND(+'Fiscal Services'!V180,0)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ROUND(+'Fiscal Services'!G81,0)</f>
        <v>423815</v>
      </c>
      <c r="E86" s="6">
        <f>ROUND(+'Fiscal Services'!V81,0)</f>
        <v>6682</v>
      </c>
      <c r="F86" s="8">
        <f t="shared" si="3"/>
        <v>63.43</v>
      </c>
      <c r="G86" s="6">
        <f>ROUND(+'Fiscal Services'!G181,0)</f>
        <v>1223276</v>
      </c>
      <c r="H86" s="6">
        <f>ROUND(+'Fiscal Services'!V181,0)</f>
        <v>9834</v>
      </c>
      <c r="I86" s="8">
        <f t="shared" si="4"/>
        <v>124.39</v>
      </c>
      <c r="J86" s="7"/>
      <c r="K86" s="9">
        <f t="shared" si="5"/>
        <v>0.9611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ROUND(+'Fiscal Services'!G82,0)</f>
        <v>2344575</v>
      </c>
      <c r="E87" s="6">
        <f>ROUND(+'Fiscal Services'!V82,0)</f>
        <v>13816</v>
      </c>
      <c r="F87" s="8">
        <f t="shared" si="3"/>
        <v>169.7</v>
      </c>
      <c r="G87" s="6">
        <f>ROUND(+'Fiscal Services'!G182,0)</f>
        <v>1818237</v>
      </c>
      <c r="H87" s="6">
        <f>ROUND(+'Fiscal Services'!V182,0)</f>
        <v>12971</v>
      </c>
      <c r="I87" s="8">
        <f t="shared" si="4"/>
        <v>140.18</v>
      </c>
      <c r="J87" s="7"/>
      <c r="K87" s="9">
        <f t="shared" si="5"/>
        <v>-0.174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ROUND(+'Fiscal Services'!G83,0)</f>
        <v>343043</v>
      </c>
      <c r="E88" s="6">
        <f>ROUND(+'Fiscal Services'!V83,0)</f>
        <v>1135</v>
      </c>
      <c r="F88" s="8">
        <f t="shared" si="3"/>
        <v>302.24</v>
      </c>
      <c r="G88" s="6">
        <f>ROUND(+'Fiscal Services'!G183,0)</f>
        <v>475837</v>
      </c>
      <c r="H88" s="6">
        <f>ROUND(+'Fiscal Services'!V183,0)</f>
        <v>669</v>
      </c>
      <c r="I88" s="8">
        <f t="shared" si="4"/>
        <v>711.27</v>
      </c>
      <c r="J88" s="7"/>
      <c r="K88" s="9">
        <f t="shared" si="5"/>
        <v>1.3533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ROUND(+'Fiscal Services'!G84,0)</f>
        <v>1491392</v>
      </c>
      <c r="E89" s="6">
        <f>ROUND(+'Fiscal Services'!V84,0)</f>
        <v>11160</v>
      </c>
      <c r="F89" s="8">
        <f t="shared" si="3"/>
        <v>133.64</v>
      </c>
      <c r="G89" s="6">
        <f>ROUND(+'Fiscal Services'!G184,0)</f>
        <v>1185544</v>
      </c>
      <c r="H89" s="6">
        <f>ROUND(+'Fiscal Services'!V184,0)</f>
        <v>10112</v>
      </c>
      <c r="I89" s="8">
        <f t="shared" si="4"/>
        <v>117.24</v>
      </c>
      <c r="J89" s="7"/>
      <c r="K89" s="9">
        <f t="shared" si="5"/>
        <v>-0.1227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ROUND(+'Fiscal Services'!G85,0)</f>
        <v>575993</v>
      </c>
      <c r="E90" s="6">
        <f>ROUND(+'Fiscal Services'!V85,0)</f>
        <v>3267</v>
      </c>
      <c r="F90" s="8">
        <f t="shared" si="3"/>
        <v>176.31</v>
      </c>
      <c r="G90" s="6">
        <f>ROUND(+'Fiscal Services'!G185,0)</f>
        <v>137544</v>
      </c>
      <c r="H90" s="6">
        <f>ROUND(+'Fiscal Services'!V185,0)</f>
        <v>3245</v>
      </c>
      <c r="I90" s="8">
        <f t="shared" si="4"/>
        <v>42.39</v>
      </c>
      <c r="J90" s="7"/>
      <c r="K90" s="9">
        <f t="shared" si="5"/>
        <v>-0.7596</v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ROUND(+'Fiscal Services'!G86,0)</f>
        <v>397978</v>
      </c>
      <c r="E91" s="6">
        <f>ROUND(+'Fiscal Services'!V86,0)</f>
        <v>1530</v>
      </c>
      <c r="F91" s="8">
        <f t="shared" si="3"/>
        <v>260.12</v>
      </c>
      <c r="G91" s="6">
        <f>ROUND(+'Fiscal Services'!G186,0)</f>
        <v>332</v>
      </c>
      <c r="H91" s="6">
        <f>ROUND(+'Fiscal Services'!V186,0)</f>
        <v>1130</v>
      </c>
      <c r="I91" s="8">
        <f t="shared" si="4"/>
        <v>0.29</v>
      </c>
      <c r="J91" s="7"/>
      <c r="K91" s="9">
        <f t="shared" si="5"/>
        <v>-0.9989</v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ROUND(+'Fiscal Services'!G87,0)</f>
        <v>509247</v>
      </c>
      <c r="E92" s="6">
        <f>ROUND(+'Fiscal Services'!V87,0)</f>
        <v>1252</v>
      </c>
      <c r="F92" s="8">
        <f t="shared" si="3"/>
        <v>406.75</v>
      </c>
      <c r="G92" s="6">
        <f>ROUND(+'Fiscal Services'!G187,0)</f>
        <v>518716</v>
      </c>
      <c r="H92" s="6">
        <f>ROUND(+'Fiscal Services'!V187,0)</f>
        <v>505</v>
      </c>
      <c r="I92" s="8">
        <f t="shared" si="4"/>
        <v>1027.16</v>
      </c>
      <c r="J92" s="7"/>
      <c r="K92" s="9">
        <f t="shared" si="5"/>
        <v>1.5253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ROUND(+'Fiscal Services'!G88,0)</f>
        <v>780565</v>
      </c>
      <c r="E93" s="6">
        <f>ROUND(+'Fiscal Services'!V88,0)</f>
        <v>7450</v>
      </c>
      <c r="F93" s="8">
        <f t="shared" si="3"/>
        <v>104.77</v>
      </c>
      <c r="G93" s="6">
        <f>ROUND(+'Fiscal Services'!G188,0)</f>
        <v>768231</v>
      </c>
      <c r="H93" s="6">
        <f>ROUND(+'Fiscal Services'!V188,0)</f>
        <v>8572</v>
      </c>
      <c r="I93" s="8">
        <f t="shared" si="4"/>
        <v>89.62</v>
      </c>
      <c r="J93" s="7"/>
      <c r="K93" s="9">
        <f t="shared" si="5"/>
        <v>-0.1446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ROUND(+'Fiscal Services'!G89,0)</f>
        <v>1166986</v>
      </c>
      <c r="E94" s="6">
        <f>ROUND(+'Fiscal Services'!V89,0)</f>
        <v>3954</v>
      </c>
      <c r="F94" s="8">
        <f t="shared" si="3"/>
        <v>295.14</v>
      </c>
      <c r="G94" s="6">
        <f>ROUND(+'Fiscal Services'!G189,0)</f>
        <v>1122086</v>
      </c>
      <c r="H94" s="6">
        <f>ROUND(+'Fiscal Services'!V189,0)</f>
        <v>4341</v>
      </c>
      <c r="I94" s="8">
        <f t="shared" si="4"/>
        <v>258.49</v>
      </c>
      <c r="J94" s="7"/>
      <c r="K94" s="9">
        <f t="shared" si="5"/>
        <v>-0.1242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ROUND(+'Fiscal Services'!G90,0)</f>
        <v>577151</v>
      </c>
      <c r="E95" s="6">
        <f>ROUND(+'Fiscal Services'!V90,0)</f>
        <v>3331</v>
      </c>
      <c r="F95" s="8">
        <f t="shared" si="3"/>
        <v>173.27</v>
      </c>
      <c r="G95" s="6">
        <f>ROUND(+'Fiscal Services'!G190,0)</f>
        <v>537553</v>
      </c>
      <c r="H95" s="6">
        <f>ROUND(+'Fiscal Services'!V190,0)</f>
        <v>3487</v>
      </c>
      <c r="I95" s="8">
        <f t="shared" si="4"/>
        <v>154.16</v>
      </c>
      <c r="J95" s="7"/>
      <c r="K95" s="9">
        <f t="shared" si="5"/>
        <v>-0.1103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ROUND(+'Fiscal Services'!G91,0)</f>
        <v>2347473</v>
      </c>
      <c r="E96" s="6">
        <f>ROUND(+'Fiscal Services'!V91,0)</f>
        <v>15555</v>
      </c>
      <c r="F96" s="8">
        <f t="shared" si="3"/>
        <v>150.91</v>
      </c>
      <c r="G96" s="6">
        <f>ROUND(+'Fiscal Services'!G191,0)</f>
        <v>2218755</v>
      </c>
      <c r="H96" s="6">
        <f>ROUND(+'Fiscal Services'!V191,0)</f>
        <v>16257</v>
      </c>
      <c r="I96" s="8">
        <f t="shared" si="4"/>
        <v>136.48</v>
      </c>
      <c r="J96" s="7"/>
      <c r="K96" s="9">
        <f t="shared" si="5"/>
        <v>-0.0956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ROUND(+'Fiscal Services'!G92,0)</f>
        <v>87300</v>
      </c>
      <c r="E97" s="6">
        <f>ROUND(+'Fiscal Services'!V92,0)</f>
        <v>776</v>
      </c>
      <c r="F97" s="8">
        <f t="shared" si="3"/>
        <v>112.5</v>
      </c>
      <c r="G97" s="6">
        <f>ROUND(+'Fiscal Services'!G192,0)</f>
        <v>63175</v>
      </c>
      <c r="H97" s="6">
        <f>ROUND(+'Fiscal Services'!V192,0)</f>
        <v>897</v>
      </c>
      <c r="I97" s="8">
        <f t="shared" si="4"/>
        <v>70.43</v>
      </c>
      <c r="J97" s="7"/>
      <c r="K97" s="9">
        <f t="shared" si="5"/>
        <v>-0.374</v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ROUND(+'Fiscal Services'!G93,0)</f>
        <v>5355274</v>
      </c>
      <c r="E98" s="6">
        <f>ROUND(+'Fiscal Services'!V93,0)</f>
        <v>12695</v>
      </c>
      <c r="F98" s="8">
        <f t="shared" si="3"/>
        <v>421.84</v>
      </c>
      <c r="G98" s="6">
        <f>ROUND(+'Fiscal Services'!G193,0)</f>
        <v>5925238</v>
      </c>
      <c r="H98" s="6">
        <f>ROUND(+'Fiscal Services'!V193,0)</f>
        <v>12672</v>
      </c>
      <c r="I98" s="8">
        <f t="shared" si="4"/>
        <v>467.59</v>
      </c>
      <c r="J98" s="7"/>
      <c r="K98" s="9">
        <f t="shared" si="5"/>
        <v>0.1085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ROUND(+'Fiscal Services'!G94,0)</f>
        <v>1117299</v>
      </c>
      <c r="E99" s="6">
        <f>ROUND(+'Fiscal Services'!V94,0)</f>
        <v>7232</v>
      </c>
      <c r="F99" s="8">
        <f t="shared" si="3"/>
        <v>154.49</v>
      </c>
      <c r="G99" s="6">
        <f>ROUND(+'Fiscal Services'!G194,0)</f>
        <v>1156056</v>
      </c>
      <c r="H99" s="6">
        <f>ROUND(+'Fiscal Services'!V194,0)</f>
        <v>9260</v>
      </c>
      <c r="I99" s="8">
        <f t="shared" si="4"/>
        <v>124.84</v>
      </c>
      <c r="J99" s="7"/>
      <c r="K99" s="9">
        <f t="shared" si="5"/>
        <v>-0.1919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ROUND(+'Fiscal Services'!G95,0)</f>
        <v>1343652</v>
      </c>
      <c r="E100" s="6">
        <f>ROUND(+'Fiscal Services'!V95,0)</f>
        <v>4763</v>
      </c>
      <c r="F100" s="8">
        <f t="shared" si="3"/>
        <v>282.1</v>
      </c>
      <c r="G100" s="6">
        <f>ROUND(+'Fiscal Services'!G195,0)</f>
        <v>1423853</v>
      </c>
      <c r="H100" s="6">
        <f>ROUND(+'Fiscal Services'!V195,0)</f>
        <v>5095</v>
      </c>
      <c r="I100" s="8">
        <f t="shared" si="4"/>
        <v>279.46</v>
      </c>
      <c r="J100" s="7"/>
      <c r="K100" s="9">
        <f t="shared" si="5"/>
        <v>-0.0094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ROUND(+'Fiscal Services'!G96,0)</f>
        <v>3265985</v>
      </c>
      <c r="E101" s="6">
        <f>ROUND(+'Fiscal Services'!V96,0)</f>
        <v>16033</v>
      </c>
      <c r="F101" s="8">
        <f t="shared" si="3"/>
        <v>203.7</v>
      </c>
      <c r="G101" s="6">
        <f>ROUND(+'Fiscal Services'!G196,0)</f>
        <v>3483601</v>
      </c>
      <c r="H101" s="6">
        <f>ROUND(+'Fiscal Services'!V196,0)</f>
        <v>15909</v>
      </c>
      <c r="I101" s="8">
        <f t="shared" si="4"/>
        <v>218.97</v>
      </c>
      <c r="J101" s="7"/>
      <c r="K101" s="9">
        <f t="shared" si="5"/>
        <v>0.075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ROUND(+'Fiscal Services'!G97,0)</f>
        <v>1156909</v>
      </c>
      <c r="E102" s="6">
        <f>ROUND(+'Fiscal Services'!V97,0)</f>
        <v>13830</v>
      </c>
      <c r="F102" s="8">
        <f t="shared" si="3"/>
        <v>83.65</v>
      </c>
      <c r="G102" s="6">
        <f>ROUND(+'Fiscal Services'!G197,0)</f>
        <v>1233519</v>
      </c>
      <c r="H102" s="6">
        <f>ROUND(+'Fiscal Services'!V197,0)</f>
        <v>15387</v>
      </c>
      <c r="I102" s="8">
        <f t="shared" si="4"/>
        <v>80.17</v>
      </c>
      <c r="J102" s="7"/>
      <c r="K102" s="9">
        <f t="shared" si="5"/>
        <v>-0.0416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ROUND(+'Fiscal Services'!G98,0)</f>
        <v>0</v>
      </c>
      <c r="E103" s="6">
        <f>ROUND(+'Fiscal Services'!V98,0)</f>
        <v>0</v>
      </c>
      <c r="F103" s="8">
        <f t="shared" si="3"/>
      </c>
      <c r="G103" s="6">
        <f>ROUND(+'Fiscal Services'!G198,0)</f>
        <v>704253</v>
      </c>
      <c r="H103" s="6">
        <f>ROUND(+'Fiscal Services'!V198,0)</f>
        <v>1638</v>
      </c>
      <c r="I103" s="8">
        <f t="shared" si="4"/>
        <v>429.95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ROUND(+'Fiscal Services'!G99,0)</f>
        <v>508121</v>
      </c>
      <c r="E104" s="6">
        <f>ROUND(+'Fiscal Services'!V99,0)</f>
        <v>2105</v>
      </c>
      <c r="F104" s="8">
        <f t="shared" si="3"/>
        <v>241.39</v>
      </c>
      <c r="G104" s="6">
        <f>ROUND(+'Fiscal Services'!G199,0)</f>
        <v>529095</v>
      </c>
      <c r="H104" s="6">
        <f>ROUND(+'Fiscal Services'!V199,0)</f>
        <v>2056</v>
      </c>
      <c r="I104" s="8">
        <f t="shared" si="4"/>
        <v>257.34</v>
      </c>
      <c r="J104" s="7"/>
      <c r="K104" s="9">
        <f t="shared" si="5"/>
        <v>0.0661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ROUND(+'Fiscal Services'!G100,0)</f>
        <v>89384</v>
      </c>
      <c r="E105" s="6">
        <f>ROUND(+'Fiscal Services'!V100,0)</f>
        <v>981</v>
      </c>
      <c r="F105" s="8">
        <f t="shared" si="3"/>
        <v>91.12</v>
      </c>
      <c r="G105" s="6">
        <f>ROUND(+'Fiscal Services'!G200,0)</f>
        <v>71087</v>
      </c>
      <c r="H105" s="6">
        <f>ROUND(+'Fiscal Services'!V200,0)</f>
        <v>926</v>
      </c>
      <c r="I105" s="8">
        <f t="shared" si="4"/>
        <v>76.77</v>
      </c>
      <c r="J105" s="7"/>
      <c r="K105" s="9">
        <f t="shared" si="5"/>
        <v>-0.1575</v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ROUND(+'Fiscal Services'!G101,0)</f>
        <v>223178</v>
      </c>
      <c r="E106" s="6">
        <f>ROUND(+'Fiscal Services'!V101,0)</f>
        <v>567</v>
      </c>
      <c r="F106" s="8">
        <f t="shared" si="3"/>
        <v>393.61</v>
      </c>
      <c r="G106" s="6">
        <f>ROUND(+'Fiscal Services'!G201,0)</f>
        <v>197129</v>
      </c>
      <c r="H106" s="6">
        <f>ROUND(+'Fiscal Services'!V201,0)</f>
        <v>547</v>
      </c>
      <c r="I106" s="8">
        <f t="shared" si="4"/>
        <v>360.38</v>
      </c>
      <c r="J106" s="7"/>
      <c r="K106" s="9">
        <f t="shared" si="5"/>
        <v>-0.0844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6.875" style="0" bestFit="1" customWidth="1"/>
    <col min="6" max="6" width="5.875" style="0" bestFit="1" customWidth="1"/>
    <col min="7" max="7" width="10.12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468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ROUND(+'Fiscal Services'!H5,0)</f>
        <v>2494589</v>
      </c>
      <c r="E10" s="6">
        <f>ROUND(+'Fiscal Services'!V5,0)</f>
        <v>64206</v>
      </c>
      <c r="F10" s="8">
        <f>IF(D10=0,"",IF(E10=0,"",ROUND(D10/E10,2)))</f>
        <v>38.85</v>
      </c>
      <c r="G10" s="6">
        <f>ROUND(+'Fiscal Services'!H105,0)</f>
        <v>3517141</v>
      </c>
      <c r="H10" s="6">
        <f>ROUND(+'Fiscal Services'!V105,0)</f>
        <v>65434</v>
      </c>
      <c r="I10" s="8">
        <f>IF(G10=0,"",IF(H10=0,"",ROUND(G10/H10,2)))</f>
        <v>53.75</v>
      </c>
      <c r="J10" s="7"/>
      <c r="K10" s="9">
        <f>IF(D10=0,"",IF(E10=0,"",IF(G10=0,"",IF(H10=0,"",ROUND(I10/F10-1,4)))))</f>
        <v>0.3835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ROUND(+'Fiscal Services'!H6,0)</f>
        <v>859353</v>
      </c>
      <c r="E11" s="6">
        <f>ROUND(+'Fiscal Services'!V6,0)</f>
        <v>25431</v>
      </c>
      <c r="F11" s="8">
        <f aca="true" t="shared" si="0" ref="F11:F74">IF(D11=0,"",IF(E11=0,"",ROUND(D11/E11,2)))</f>
        <v>33.79</v>
      </c>
      <c r="G11" s="6">
        <f>ROUND(+'Fiscal Services'!H106,0)</f>
        <v>1182413</v>
      </c>
      <c r="H11" s="6">
        <f>ROUND(+'Fiscal Services'!V106,0)</f>
        <v>27098</v>
      </c>
      <c r="I11" s="8">
        <f aca="true" t="shared" si="1" ref="I11:I74">IF(G11=0,"",IF(H11=0,"",ROUND(G11/H11,2)))</f>
        <v>43.63</v>
      </c>
      <c r="J11" s="7"/>
      <c r="K11" s="9">
        <f aca="true" t="shared" si="2" ref="K11:K74">IF(D11=0,"",IF(E11=0,"",IF(G11=0,"",IF(H11=0,"",ROUND(I11/F11-1,4)))))</f>
        <v>0.2912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ROUND(+'Fiscal Services'!H7,0)</f>
        <v>171752</v>
      </c>
      <c r="E12" s="6">
        <f>ROUND(+'Fiscal Services'!V7,0)</f>
        <v>1629</v>
      </c>
      <c r="F12" s="8">
        <f t="shared" si="0"/>
        <v>105.43</v>
      </c>
      <c r="G12" s="6">
        <f>ROUND(+'Fiscal Services'!H107,0)</f>
        <v>174979</v>
      </c>
      <c r="H12" s="6">
        <f>ROUND(+'Fiscal Services'!V107,0)</f>
        <v>1645</v>
      </c>
      <c r="I12" s="8">
        <f t="shared" si="1"/>
        <v>106.37</v>
      </c>
      <c r="J12" s="7"/>
      <c r="K12" s="9">
        <f t="shared" si="2"/>
        <v>0.0089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3121067</v>
      </c>
      <c r="E13" s="6">
        <f>ROUND(+'Fiscal Services'!V8,0)</f>
        <v>76904</v>
      </c>
      <c r="F13" s="8">
        <f t="shared" si="0"/>
        <v>40.58</v>
      </c>
      <c r="G13" s="6">
        <f>ROUND(+'Fiscal Services'!H108,0)</f>
        <v>3866532</v>
      </c>
      <c r="H13" s="6">
        <f>ROUND(+'Fiscal Services'!V108,0)</f>
        <v>79237</v>
      </c>
      <c r="I13" s="8">
        <f t="shared" si="1"/>
        <v>48.8</v>
      </c>
      <c r="J13" s="7"/>
      <c r="K13" s="9">
        <f t="shared" si="2"/>
        <v>0.2026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2051221</v>
      </c>
      <c r="E14" s="6">
        <f>ROUND(+'Fiscal Services'!V9,0)</f>
        <v>26512</v>
      </c>
      <c r="F14" s="8">
        <f t="shared" si="0"/>
        <v>77.37</v>
      </c>
      <c r="G14" s="6">
        <f>ROUND(+'Fiscal Services'!H109,0)</f>
        <v>2332714</v>
      </c>
      <c r="H14" s="6">
        <f>ROUND(+'Fiscal Services'!V109,0)</f>
        <v>28361</v>
      </c>
      <c r="I14" s="8">
        <f t="shared" si="1"/>
        <v>82.25</v>
      </c>
      <c r="J14" s="7"/>
      <c r="K14" s="9">
        <f t="shared" si="2"/>
        <v>0.0631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ROUND(+'Fiscal Services'!H10,0)</f>
        <v>0</v>
      </c>
      <c r="E15" s="6">
        <f>ROUND(+'Fiscal Services'!V10,0)</f>
        <v>1208</v>
      </c>
      <c r="F15" s="8">
        <f t="shared" si="0"/>
      </c>
      <c r="G15" s="6">
        <f>ROUND(+'Fiscal Services'!H110,0)</f>
        <v>0</v>
      </c>
      <c r="H15" s="6">
        <f>ROUND(+'Fiscal Services'!V110,0)</f>
        <v>1122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ROUND(+'Fiscal Services'!H11,0)</f>
        <v>295968</v>
      </c>
      <c r="E16" s="6">
        <f>ROUND(+'Fiscal Services'!V11,0)</f>
        <v>2926</v>
      </c>
      <c r="F16" s="8">
        <f t="shared" si="0"/>
        <v>101.15</v>
      </c>
      <c r="G16" s="6">
        <f>ROUND(+'Fiscal Services'!H111,0)</f>
        <v>257635</v>
      </c>
      <c r="H16" s="6">
        <f>ROUND(+'Fiscal Services'!V111,0)</f>
        <v>2664</v>
      </c>
      <c r="I16" s="8">
        <f t="shared" si="1"/>
        <v>96.71</v>
      </c>
      <c r="J16" s="7"/>
      <c r="K16" s="9">
        <f t="shared" si="2"/>
        <v>-0.0439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144850</v>
      </c>
      <c r="E17" s="6">
        <f>ROUND(+'Fiscal Services'!V12,0)</f>
        <v>4975</v>
      </c>
      <c r="F17" s="8">
        <f t="shared" si="0"/>
        <v>29.12</v>
      </c>
      <c r="G17" s="6">
        <f>ROUND(+'Fiscal Services'!H112,0)</f>
        <v>166298</v>
      </c>
      <c r="H17" s="6">
        <f>ROUND(+'Fiscal Services'!V112,0)</f>
        <v>4807</v>
      </c>
      <c r="I17" s="8">
        <f t="shared" si="1"/>
        <v>34.59</v>
      </c>
      <c r="J17" s="7"/>
      <c r="K17" s="9">
        <f t="shared" si="2"/>
        <v>0.1878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ROUND(+'Fiscal Services'!H13,0)</f>
        <v>95807</v>
      </c>
      <c r="E18" s="6">
        <f>ROUND(+'Fiscal Services'!V13,0)</f>
        <v>1506</v>
      </c>
      <c r="F18" s="8">
        <f t="shared" si="0"/>
        <v>63.62</v>
      </c>
      <c r="G18" s="6">
        <f>ROUND(+'Fiscal Services'!H113,0)</f>
        <v>108427</v>
      </c>
      <c r="H18" s="6">
        <f>ROUND(+'Fiscal Services'!V113,0)</f>
        <v>1454</v>
      </c>
      <c r="I18" s="8">
        <f t="shared" si="1"/>
        <v>74.57</v>
      </c>
      <c r="J18" s="7"/>
      <c r="K18" s="9">
        <f t="shared" si="2"/>
        <v>0.1721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ROUND(+'Fiscal Services'!H14,0)</f>
        <v>1620180</v>
      </c>
      <c r="E19" s="6">
        <f>ROUND(+'Fiscal Services'!V14,0)</f>
        <v>23290</v>
      </c>
      <c r="F19" s="8">
        <f t="shared" si="0"/>
        <v>69.57</v>
      </c>
      <c r="G19" s="6">
        <f>ROUND(+'Fiscal Services'!H114,0)</f>
        <v>493972</v>
      </c>
      <c r="H19" s="6">
        <f>ROUND(+'Fiscal Services'!V114,0)</f>
        <v>24570</v>
      </c>
      <c r="I19" s="8">
        <f t="shared" si="1"/>
        <v>20.1</v>
      </c>
      <c r="J19" s="7"/>
      <c r="K19" s="9">
        <f t="shared" si="2"/>
        <v>-0.7111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5353265</v>
      </c>
      <c r="E20" s="6">
        <f>ROUND(+'Fiscal Services'!V15,0)</f>
        <v>43532</v>
      </c>
      <c r="F20" s="8">
        <f t="shared" si="0"/>
        <v>122.97</v>
      </c>
      <c r="G20" s="6">
        <f>ROUND(+'Fiscal Services'!H115,0)</f>
        <v>5295754</v>
      </c>
      <c r="H20" s="6">
        <f>ROUND(+'Fiscal Services'!V115,0)</f>
        <v>43020</v>
      </c>
      <c r="I20" s="8">
        <f t="shared" si="1"/>
        <v>123.1</v>
      </c>
      <c r="J20" s="7"/>
      <c r="K20" s="9">
        <f t="shared" si="2"/>
        <v>0.0011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ROUND(+'Fiscal Services'!H16,0)</f>
        <v>1554921</v>
      </c>
      <c r="E21" s="6">
        <f>ROUND(+'Fiscal Services'!V16,0)</f>
        <v>46717</v>
      </c>
      <c r="F21" s="8">
        <f t="shared" si="0"/>
        <v>33.28</v>
      </c>
      <c r="G21" s="6">
        <f>ROUND(+'Fiscal Services'!H116,0)</f>
        <v>1658176</v>
      </c>
      <c r="H21" s="6">
        <f>ROUND(+'Fiscal Services'!V116,0)</f>
        <v>43072</v>
      </c>
      <c r="I21" s="8">
        <f t="shared" si="1"/>
        <v>38.5</v>
      </c>
      <c r="J21" s="7"/>
      <c r="K21" s="9">
        <f t="shared" si="2"/>
        <v>0.1569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ROUND(+'Fiscal Services'!H17,0)</f>
        <v>182020</v>
      </c>
      <c r="E22" s="6">
        <f>ROUND(+'Fiscal Services'!V17,0)</f>
        <v>3584</v>
      </c>
      <c r="F22" s="8">
        <f t="shared" si="0"/>
        <v>50.79</v>
      </c>
      <c r="G22" s="6">
        <f>ROUND(+'Fiscal Services'!H117,0)</f>
        <v>193230</v>
      </c>
      <c r="H22" s="6">
        <f>ROUND(+'Fiscal Services'!V117,0)</f>
        <v>3826</v>
      </c>
      <c r="I22" s="8">
        <f t="shared" si="1"/>
        <v>50.5</v>
      </c>
      <c r="J22" s="7"/>
      <c r="K22" s="9">
        <f t="shared" si="2"/>
        <v>-0.0057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ROUND(+'Fiscal Services'!H18,0)</f>
        <v>139741</v>
      </c>
      <c r="E23" s="6">
        <f>ROUND(+'Fiscal Services'!V18,0)</f>
        <v>18891</v>
      </c>
      <c r="F23" s="8">
        <f t="shared" si="0"/>
        <v>7.4</v>
      </c>
      <c r="G23" s="6">
        <f>ROUND(+'Fiscal Services'!H118,0)</f>
        <v>697504</v>
      </c>
      <c r="H23" s="6">
        <f>ROUND(+'Fiscal Services'!V118,0)</f>
        <v>24058</v>
      </c>
      <c r="I23" s="8">
        <f t="shared" si="1"/>
        <v>28.99</v>
      </c>
      <c r="J23" s="7"/>
      <c r="K23" s="9">
        <f t="shared" si="2"/>
        <v>2.9176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861170</v>
      </c>
      <c r="E24" s="6">
        <f>ROUND(+'Fiscal Services'!V19,0)</f>
        <v>13147</v>
      </c>
      <c r="F24" s="8">
        <f t="shared" si="0"/>
        <v>65.5</v>
      </c>
      <c r="G24" s="6">
        <f>ROUND(+'Fiscal Services'!H119,0)</f>
        <v>824612</v>
      </c>
      <c r="H24" s="6">
        <f>ROUND(+'Fiscal Services'!V119,0)</f>
        <v>13521</v>
      </c>
      <c r="I24" s="8">
        <f t="shared" si="1"/>
        <v>60.99</v>
      </c>
      <c r="J24" s="7"/>
      <c r="K24" s="9">
        <f t="shared" si="2"/>
        <v>-0.0689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ROUND(+'Fiscal Services'!H20,0)</f>
        <v>453875</v>
      </c>
      <c r="E25" s="6">
        <f>ROUND(+'Fiscal Services'!V20,0)</f>
        <v>11240</v>
      </c>
      <c r="F25" s="8">
        <f t="shared" si="0"/>
        <v>40.38</v>
      </c>
      <c r="G25" s="6">
        <f>ROUND(+'Fiscal Services'!H120,0)</f>
        <v>345657</v>
      </c>
      <c r="H25" s="6">
        <f>ROUND(+'Fiscal Services'!V120,0)</f>
        <v>11618</v>
      </c>
      <c r="I25" s="8">
        <f t="shared" si="1"/>
        <v>29.75</v>
      </c>
      <c r="J25" s="7"/>
      <c r="K25" s="9">
        <f t="shared" si="2"/>
        <v>-0.2632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ROUND(+'Fiscal Services'!H21,0)</f>
        <v>263480</v>
      </c>
      <c r="E26" s="6">
        <f>ROUND(+'Fiscal Services'!V21,0)</f>
        <v>3984</v>
      </c>
      <c r="F26" s="8">
        <f t="shared" si="0"/>
        <v>66.13</v>
      </c>
      <c r="G26" s="6">
        <f>ROUND(+'Fiscal Services'!H121,0)</f>
        <v>358648</v>
      </c>
      <c r="H26" s="6">
        <f>ROUND(+'Fiscal Services'!V121,0)</f>
        <v>4221</v>
      </c>
      <c r="I26" s="8">
        <f t="shared" si="1"/>
        <v>84.97</v>
      </c>
      <c r="J26" s="7"/>
      <c r="K26" s="9">
        <f t="shared" si="2"/>
        <v>0.2849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ROUND(+'Fiscal Services'!H22,0)</f>
        <v>89157</v>
      </c>
      <c r="E27" s="6">
        <f>ROUND(+'Fiscal Services'!V22,0)</f>
        <v>1214</v>
      </c>
      <c r="F27" s="8">
        <f t="shared" si="0"/>
        <v>73.44</v>
      </c>
      <c r="G27" s="6">
        <f>ROUND(+'Fiscal Services'!H122,0)</f>
        <v>86124</v>
      </c>
      <c r="H27" s="6">
        <f>ROUND(+'Fiscal Services'!V122,0)</f>
        <v>1212</v>
      </c>
      <c r="I27" s="8">
        <f t="shared" si="1"/>
        <v>71.06</v>
      </c>
      <c r="J27" s="7"/>
      <c r="K27" s="9">
        <f t="shared" si="2"/>
        <v>-0.0324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ROUND(+'Fiscal Services'!H23,0)</f>
        <v>164730</v>
      </c>
      <c r="E28" s="6">
        <f>ROUND(+'Fiscal Services'!V23,0)</f>
        <v>2419</v>
      </c>
      <c r="F28" s="8">
        <f t="shared" si="0"/>
        <v>68.1</v>
      </c>
      <c r="G28" s="6">
        <f>ROUND(+'Fiscal Services'!H123,0)</f>
        <v>224841</v>
      </c>
      <c r="H28" s="6">
        <f>ROUND(+'Fiscal Services'!V123,0)</f>
        <v>1940</v>
      </c>
      <c r="I28" s="8">
        <f t="shared" si="1"/>
        <v>115.9</v>
      </c>
      <c r="J28" s="7"/>
      <c r="K28" s="9">
        <f t="shared" si="2"/>
        <v>0.7019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ROUND(+'Fiscal Services'!H24,0)</f>
        <v>615495</v>
      </c>
      <c r="E29" s="6">
        <f>ROUND(+'Fiscal Services'!V24,0)</f>
        <v>13790</v>
      </c>
      <c r="F29" s="8">
        <f t="shared" si="0"/>
        <v>44.63</v>
      </c>
      <c r="G29" s="6">
        <f>ROUND(+'Fiscal Services'!H124,0)</f>
        <v>94532</v>
      </c>
      <c r="H29" s="6">
        <f>ROUND(+'Fiscal Services'!V124,0)</f>
        <v>13198</v>
      </c>
      <c r="I29" s="8">
        <f t="shared" si="1"/>
        <v>7.16</v>
      </c>
      <c r="J29" s="7"/>
      <c r="K29" s="9">
        <f t="shared" si="2"/>
        <v>-0.8396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ROUND(+'Fiscal Services'!H25,0)</f>
        <v>152159</v>
      </c>
      <c r="E30" s="6">
        <f>ROUND(+'Fiscal Services'!V25,0)</f>
        <v>2268</v>
      </c>
      <c r="F30" s="8">
        <f t="shared" si="0"/>
        <v>67.09</v>
      </c>
      <c r="G30" s="6">
        <f>ROUND(+'Fiscal Services'!H125,0)</f>
        <v>160918</v>
      </c>
      <c r="H30" s="6">
        <f>ROUND(+'Fiscal Services'!V125,0)</f>
        <v>1817</v>
      </c>
      <c r="I30" s="8">
        <f t="shared" si="1"/>
        <v>88.56</v>
      </c>
      <c r="J30" s="7"/>
      <c r="K30" s="9">
        <f t="shared" si="2"/>
        <v>0.32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ROUND(+'Fiscal Services'!H26,0)</f>
        <v>186191</v>
      </c>
      <c r="E31" s="6">
        <f>ROUND(+'Fiscal Services'!V26,0)</f>
        <v>1630</v>
      </c>
      <c r="F31" s="8">
        <f t="shared" si="0"/>
        <v>114.23</v>
      </c>
      <c r="G31" s="6">
        <f>ROUND(+'Fiscal Services'!H126,0)</f>
        <v>209201</v>
      </c>
      <c r="H31" s="6">
        <f>ROUND(+'Fiscal Services'!V126,0)</f>
        <v>1521</v>
      </c>
      <c r="I31" s="8">
        <f t="shared" si="1"/>
        <v>137.54</v>
      </c>
      <c r="J31" s="7"/>
      <c r="K31" s="9">
        <f t="shared" si="2"/>
        <v>0.2041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ROUND(+'Fiscal Services'!H27,0)</f>
        <v>970356</v>
      </c>
      <c r="E32" s="6">
        <f>ROUND(+'Fiscal Services'!V27,0)</f>
        <v>31658</v>
      </c>
      <c r="F32" s="8">
        <f t="shared" si="0"/>
        <v>30.65</v>
      </c>
      <c r="G32" s="6">
        <f>ROUND(+'Fiscal Services'!H127,0)</f>
        <v>1024964</v>
      </c>
      <c r="H32" s="6">
        <f>ROUND(+'Fiscal Services'!V127,0)</f>
        <v>33827</v>
      </c>
      <c r="I32" s="8">
        <f t="shared" si="1"/>
        <v>30.3</v>
      </c>
      <c r="J32" s="7"/>
      <c r="K32" s="9">
        <f t="shared" si="2"/>
        <v>-0.0114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ROUND(+'Fiscal Services'!H28,0)</f>
        <v>777147</v>
      </c>
      <c r="E33" s="6">
        <f>ROUND(+'Fiscal Services'!V28,0)</f>
        <v>11731</v>
      </c>
      <c r="F33" s="8">
        <f t="shared" si="0"/>
        <v>66.25</v>
      </c>
      <c r="G33" s="6">
        <f>ROUND(+'Fiscal Services'!H128,0)</f>
        <v>739385</v>
      </c>
      <c r="H33" s="6">
        <f>ROUND(+'Fiscal Services'!V128,0)</f>
        <v>12132</v>
      </c>
      <c r="I33" s="8">
        <f t="shared" si="1"/>
        <v>60.95</v>
      </c>
      <c r="J33" s="7"/>
      <c r="K33" s="9">
        <f t="shared" si="2"/>
        <v>-0.08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ROUND(+'Fiscal Services'!H29,0)</f>
        <v>319611</v>
      </c>
      <c r="E34" s="6">
        <f>ROUND(+'Fiscal Services'!V29,0)</f>
        <v>6208</v>
      </c>
      <c r="F34" s="8">
        <f t="shared" si="0"/>
        <v>51.48</v>
      </c>
      <c r="G34" s="6">
        <f>ROUND(+'Fiscal Services'!H129,0)</f>
        <v>357608</v>
      </c>
      <c r="H34" s="6">
        <f>ROUND(+'Fiscal Services'!V129,0)</f>
        <v>6490</v>
      </c>
      <c r="I34" s="8">
        <f t="shared" si="1"/>
        <v>55.1</v>
      </c>
      <c r="J34" s="7"/>
      <c r="K34" s="9">
        <f t="shared" si="2"/>
        <v>0.0703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ROUND(+'Fiscal Services'!H30,0)</f>
        <v>294878</v>
      </c>
      <c r="E35" s="6">
        <f>ROUND(+'Fiscal Services'!V30,0)</f>
        <v>1836</v>
      </c>
      <c r="F35" s="8">
        <f t="shared" si="0"/>
        <v>160.61</v>
      </c>
      <c r="G35" s="6">
        <f>ROUND(+'Fiscal Services'!H130,0)</f>
        <v>262404</v>
      </c>
      <c r="H35" s="6">
        <f>ROUND(+'Fiscal Services'!V130,0)</f>
        <v>1549</v>
      </c>
      <c r="I35" s="8">
        <f t="shared" si="1"/>
        <v>169.4</v>
      </c>
      <c r="J35" s="7"/>
      <c r="K35" s="9">
        <f t="shared" si="2"/>
        <v>0.0547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ROUND(+'Fiscal Services'!H31,0)</f>
        <v>36088</v>
      </c>
      <c r="E36" s="6">
        <f>ROUND(+'Fiscal Services'!V31,0)</f>
        <v>252</v>
      </c>
      <c r="F36" s="8">
        <f t="shared" si="0"/>
        <v>143.21</v>
      </c>
      <c r="G36" s="6">
        <f>ROUND(+'Fiscal Services'!H131,0)</f>
        <v>42316</v>
      </c>
      <c r="H36" s="6">
        <f>ROUND(+'Fiscal Services'!V131,0)</f>
        <v>237</v>
      </c>
      <c r="I36" s="8">
        <f t="shared" si="1"/>
        <v>178.55</v>
      </c>
      <c r="J36" s="7"/>
      <c r="K36" s="9">
        <f t="shared" si="2"/>
        <v>0.2468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ROUND(+'Fiscal Services'!H32,0)</f>
        <v>1221062</v>
      </c>
      <c r="E37" s="6">
        <f>ROUND(+'Fiscal Services'!V32,0)</f>
        <v>22063</v>
      </c>
      <c r="F37" s="8">
        <f t="shared" si="0"/>
        <v>55.34</v>
      </c>
      <c r="G37" s="6">
        <f>ROUND(+'Fiscal Services'!H132,0)</f>
        <v>709913</v>
      </c>
      <c r="H37" s="6">
        <f>ROUND(+'Fiscal Services'!V132,0)</f>
        <v>21554</v>
      </c>
      <c r="I37" s="8">
        <f t="shared" si="1"/>
        <v>32.94</v>
      </c>
      <c r="J37" s="7"/>
      <c r="K37" s="9">
        <f t="shared" si="2"/>
        <v>-0.4048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ROUND(+'Fiscal Services'!H33,0)</f>
        <v>47210</v>
      </c>
      <c r="E38" s="6">
        <f>ROUND(+'Fiscal Services'!V33,0)</f>
        <v>224</v>
      </c>
      <c r="F38" s="8">
        <f t="shared" si="0"/>
        <v>210.76</v>
      </c>
      <c r="G38" s="6">
        <f>ROUND(+'Fiscal Services'!H133,0)</f>
        <v>50854</v>
      </c>
      <c r="H38" s="6">
        <f>ROUND(+'Fiscal Services'!V133,0)</f>
        <v>509</v>
      </c>
      <c r="I38" s="8">
        <f t="shared" si="1"/>
        <v>99.91</v>
      </c>
      <c r="J38" s="7"/>
      <c r="K38" s="9">
        <f t="shared" si="2"/>
        <v>-0.526</v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Services'!H34,0)</f>
        <v>1328623</v>
      </c>
      <c r="E39" s="6">
        <f>ROUND(+'Fiscal Services'!V34,0)</f>
        <v>47661</v>
      </c>
      <c r="F39" s="8">
        <f t="shared" si="0"/>
        <v>27.88</v>
      </c>
      <c r="G39" s="6">
        <f>ROUND(+'Fiscal Services'!H134,0)</f>
        <v>1190779</v>
      </c>
      <c r="H39" s="6">
        <f>ROUND(+'Fiscal Services'!V134,0)</f>
        <v>52314</v>
      </c>
      <c r="I39" s="8">
        <f t="shared" si="1"/>
        <v>22.76</v>
      </c>
      <c r="J39" s="7"/>
      <c r="K39" s="9">
        <f t="shared" si="2"/>
        <v>-0.1836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ROUND(+'Fiscal Services'!H35,0)</f>
        <v>279146</v>
      </c>
      <c r="E40" s="6">
        <f>ROUND(+'Fiscal Services'!V35,0)</f>
        <v>4378</v>
      </c>
      <c r="F40" s="8">
        <f t="shared" si="0"/>
        <v>63.76</v>
      </c>
      <c r="G40" s="6">
        <f>ROUND(+'Fiscal Services'!H135,0)</f>
        <v>346700</v>
      </c>
      <c r="H40" s="6">
        <f>ROUND(+'Fiscal Services'!V135,0)</f>
        <v>4690</v>
      </c>
      <c r="I40" s="8">
        <f t="shared" si="1"/>
        <v>73.92</v>
      </c>
      <c r="J40" s="7"/>
      <c r="K40" s="9">
        <f t="shared" si="2"/>
        <v>0.1593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ROUND(+'Fiscal Services'!H36,0)</f>
        <v>95627</v>
      </c>
      <c r="E41" s="6">
        <f>ROUND(+'Fiscal Services'!V36,0)</f>
        <v>1264</v>
      </c>
      <c r="F41" s="8">
        <f t="shared" si="0"/>
        <v>75.65</v>
      </c>
      <c r="G41" s="6">
        <f>ROUND(+'Fiscal Services'!H136,0)</f>
        <v>99316</v>
      </c>
      <c r="H41" s="6">
        <f>ROUND(+'Fiscal Services'!V136,0)</f>
        <v>1369</v>
      </c>
      <c r="I41" s="8">
        <f t="shared" si="1"/>
        <v>72.55</v>
      </c>
      <c r="J41" s="7"/>
      <c r="K41" s="9">
        <f t="shared" si="2"/>
        <v>-0.041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Services'!H37,0)</f>
        <v>339549</v>
      </c>
      <c r="E42" s="6">
        <f>ROUND(+'Fiscal Services'!V37,0)</f>
        <v>13168</v>
      </c>
      <c r="F42" s="8">
        <f t="shared" si="0"/>
        <v>25.79</v>
      </c>
      <c r="G42" s="6">
        <f>ROUND(+'Fiscal Services'!H137,0)</f>
        <v>350535</v>
      </c>
      <c r="H42" s="6">
        <f>ROUND(+'Fiscal Services'!V137,0)</f>
        <v>12871</v>
      </c>
      <c r="I42" s="8">
        <f t="shared" si="1"/>
        <v>27.23</v>
      </c>
      <c r="J42" s="7"/>
      <c r="K42" s="9">
        <f t="shared" si="2"/>
        <v>0.0558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ROUND(+'Fiscal Services'!H38,0)</f>
        <v>541437</v>
      </c>
      <c r="E43" s="6">
        <f>ROUND(+'Fiscal Services'!V38,0)</f>
        <v>5790</v>
      </c>
      <c r="F43" s="8">
        <f t="shared" si="0"/>
        <v>93.51</v>
      </c>
      <c r="G43" s="6">
        <f>ROUND(+'Fiscal Services'!H138,0)</f>
        <v>562255</v>
      </c>
      <c r="H43" s="6">
        <f>ROUND(+'Fiscal Services'!V138,0)</f>
        <v>5972</v>
      </c>
      <c r="I43" s="8">
        <f t="shared" si="1"/>
        <v>94.15</v>
      </c>
      <c r="J43" s="7"/>
      <c r="K43" s="9">
        <f t="shared" si="2"/>
        <v>0.0068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ROUND(+'Fiscal Services'!H39,0)</f>
        <v>256467</v>
      </c>
      <c r="E44" s="6">
        <f>ROUND(+'Fiscal Services'!V39,0)</f>
        <v>4926</v>
      </c>
      <c r="F44" s="8">
        <f t="shared" si="0"/>
        <v>52.06</v>
      </c>
      <c r="G44" s="6">
        <f>ROUND(+'Fiscal Services'!H139,0)</f>
        <v>239426</v>
      </c>
      <c r="H44" s="6">
        <f>ROUND(+'Fiscal Services'!V139,0)</f>
        <v>4607</v>
      </c>
      <c r="I44" s="8">
        <f t="shared" si="1"/>
        <v>51.97</v>
      </c>
      <c r="J44" s="7"/>
      <c r="K44" s="9">
        <f t="shared" si="2"/>
        <v>-0.0017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ROUND(+'Fiscal Services'!H40,0)</f>
        <v>111628</v>
      </c>
      <c r="E45" s="6">
        <f>ROUND(+'Fiscal Services'!V40,0)</f>
        <v>2275</v>
      </c>
      <c r="F45" s="8">
        <f t="shared" si="0"/>
        <v>49.07</v>
      </c>
      <c r="G45" s="6">
        <f>ROUND(+'Fiscal Services'!H140,0)</f>
        <v>126027</v>
      </c>
      <c r="H45" s="6">
        <f>ROUND(+'Fiscal Services'!V140,0)</f>
        <v>2016</v>
      </c>
      <c r="I45" s="8">
        <f t="shared" si="1"/>
        <v>62.51</v>
      </c>
      <c r="J45" s="7"/>
      <c r="K45" s="9">
        <f t="shared" si="2"/>
        <v>0.2739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ROUND(+'Fiscal Services'!H41,0)</f>
        <v>0</v>
      </c>
      <c r="E46" s="6">
        <f>ROUND(+'Fiscal Services'!V41,0)</f>
        <v>5384</v>
      </c>
      <c r="F46" s="8">
        <f t="shared" si="0"/>
      </c>
      <c r="G46" s="6">
        <f>ROUND(+'Fiscal Services'!H141,0)</f>
        <v>0</v>
      </c>
      <c r="H46" s="6">
        <f>ROUND(+'Fiscal Services'!V141,0)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ROUND(+'Fiscal Services'!H42,0)</f>
        <v>30242</v>
      </c>
      <c r="E47" s="6">
        <f>ROUND(+'Fiscal Services'!V42,0)</f>
        <v>521</v>
      </c>
      <c r="F47" s="8">
        <f t="shared" si="0"/>
        <v>58.05</v>
      </c>
      <c r="G47" s="6">
        <f>ROUND(+'Fiscal Services'!H142,0)</f>
        <v>17572</v>
      </c>
      <c r="H47" s="6">
        <f>ROUND(+'Fiscal Services'!V142,0)</f>
        <v>588</v>
      </c>
      <c r="I47" s="8">
        <f t="shared" si="1"/>
        <v>29.88</v>
      </c>
      <c r="J47" s="7"/>
      <c r="K47" s="9">
        <f t="shared" si="2"/>
        <v>-0.4853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ROUND(+'Fiscal Services'!H43,0)</f>
        <v>124898</v>
      </c>
      <c r="E48" s="6">
        <f>ROUND(+'Fiscal Services'!V43,0)</f>
        <v>1899</v>
      </c>
      <c r="F48" s="8">
        <f t="shared" si="0"/>
        <v>65.77</v>
      </c>
      <c r="G48" s="6">
        <f>ROUND(+'Fiscal Services'!H143,0)</f>
        <v>131318</v>
      </c>
      <c r="H48" s="6">
        <f>ROUND(+'Fiscal Services'!V143,0)</f>
        <v>1895</v>
      </c>
      <c r="I48" s="8">
        <f t="shared" si="1"/>
        <v>69.3</v>
      </c>
      <c r="J48" s="7"/>
      <c r="K48" s="9">
        <f t="shared" si="2"/>
        <v>0.0537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ROUND(+'Fiscal Services'!H44,0)</f>
        <v>788150</v>
      </c>
      <c r="E49" s="6">
        <f>ROUND(+'Fiscal Services'!V44,0)</f>
        <v>20908</v>
      </c>
      <c r="F49" s="8">
        <f t="shared" si="0"/>
        <v>37.7</v>
      </c>
      <c r="G49" s="6">
        <f>ROUND(+'Fiscal Services'!H144,0)</f>
        <v>920153</v>
      </c>
      <c r="H49" s="6">
        <f>ROUND(+'Fiscal Services'!V144,0)</f>
        <v>21534</v>
      </c>
      <c r="I49" s="8">
        <f t="shared" si="1"/>
        <v>42.73</v>
      </c>
      <c r="J49" s="7"/>
      <c r="K49" s="9">
        <f t="shared" si="2"/>
        <v>0.1334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Services'!H45,0)</f>
        <v>3680473</v>
      </c>
      <c r="E50" s="6">
        <f>ROUND(+'Fiscal Services'!V45,0)</f>
        <v>48016</v>
      </c>
      <c r="F50" s="8">
        <f t="shared" si="0"/>
        <v>76.65</v>
      </c>
      <c r="G50" s="6">
        <f>ROUND(+'Fiscal Services'!H145,0)</f>
        <v>3765413</v>
      </c>
      <c r="H50" s="6">
        <f>ROUND(+'Fiscal Services'!V145,0)</f>
        <v>48950</v>
      </c>
      <c r="I50" s="8">
        <f t="shared" si="1"/>
        <v>76.92</v>
      </c>
      <c r="J50" s="7"/>
      <c r="K50" s="9">
        <f t="shared" si="2"/>
        <v>0.0035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ROUND(+'Fiscal Services'!H46,0)</f>
        <v>53156</v>
      </c>
      <c r="E51" s="6">
        <f>ROUND(+'Fiscal Services'!V46,0)</f>
        <v>501</v>
      </c>
      <c r="F51" s="8">
        <f t="shared" si="0"/>
        <v>106.1</v>
      </c>
      <c r="G51" s="6">
        <f>ROUND(+'Fiscal Services'!H146,0)</f>
        <v>57320</v>
      </c>
      <c r="H51" s="6">
        <f>ROUND(+'Fiscal Services'!V146,0)</f>
        <v>591</v>
      </c>
      <c r="I51" s="8">
        <f t="shared" si="1"/>
        <v>96.99</v>
      </c>
      <c r="J51" s="7"/>
      <c r="K51" s="9">
        <f t="shared" si="2"/>
        <v>-0.0859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ROUND(+'Fiscal Services'!H47,0)</f>
        <v>814515</v>
      </c>
      <c r="E52" s="6">
        <f>ROUND(+'Fiscal Services'!V47,0)</f>
        <v>23626</v>
      </c>
      <c r="F52" s="8">
        <f t="shared" si="0"/>
        <v>34.48</v>
      </c>
      <c r="G52" s="6">
        <f>ROUND(+'Fiscal Services'!H147,0)</f>
        <v>983978</v>
      </c>
      <c r="H52" s="6">
        <f>ROUND(+'Fiscal Services'!V147,0)</f>
        <v>24107</v>
      </c>
      <c r="I52" s="8">
        <f t="shared" si="1"/>
        <v>40.82</v>
      </c>
      <c r="J52" s="7"/>
      <c r="K52" s="9">
        <f t="shared" si="2"/>
        <v>0.1839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ROUND(+'Fiscal Services'!H48,0)</f>
        <v>1382426</v>
      </c>
      <c r="E53" s="6">
        <f>ROUND(+'Fiscal Services'!V48,0)</f>
        <v>36964</v>
      </c>
      <c r="F53" s="8">
        <f t="shared" si="0"/>
        <v>37.4</v>
      </c>
      <c r="G53" s="6">
        <f>ROUND(+'Fiscal Services'!H148,0)</f>
        <v>1541814</v>
      </c>
      <c r="H53" s="6">
        <f>ROUND(+'Fiscal Services'!V148,0)</f>
        <v>40193</v>
      </c>
      <c r="I53" s="8">
        <f t="shared" si="1"/>
        <v>38.36</v>
      </c>
      <c r="J53" s="7"/>
      <c r="K53" s="9">
        <f t="shared" si="2"/>
        <v>0.0257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ROUND(+'Fiscal Services'!H49,0)</f>
        <v>395395</v>
      </c>
      <c r="E54" s="6">
        <f>ROUND(+'Fiscal Services'!V49,0)</f>
        <v>11965</v>
      </c>
      <c r="F54" s="8">
        <f t="shared" si="0"/>
        <v>33.05</v>
      </c>
      <c r="G54" s="6">
        <f>ROUND(+'Fiscal Services'!H149,0)</f>
        <v>380846</v>
      </c>
      <c r="H54" s="6">
        <f>ROUND(+'Fiscal Services'!V149,0)</f>
        <v>12684</v>
      </c>
      <c r="I54" s="8">
        <f t="shared" si="1"/>
        <v>30.03</v>
      </c>
      <c r="J54" s="7"/>
      <c r="K54" s="9">
        <f t="shared" si="2"/>
        <v>-0.0914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ROUND(+'Fiscal Services'!H50,0)</f>
        <v>379144</v>
      </c>
      <c r="E55" s="6">
        <f>ROUND(+'Fiscal Services'!V50,0)</f>
        <v>7752</v>
      </c>
      <c r="F55" s="8">
        <f t="shared" si="0"/>
        <v>48.91</v>
      </c>
      <c r="G55" s="6">
        <f>ROUND(+'Fiscal Services'!H150,0)</f>
        <v>467173</v>
      </c>
      <c r="H55" s="6">
        <f>ROUND(+'Fiscal Services'!V150,0)</f>
        <v>8079</v>
      </c>
      <c r="I55" s="8">
        <f t="shared" si="1"/>
        <v>57.83</v>
      </c>
      <c r="J55" s="7"/>
      <c r="K55" s="9">
        <f t="shared" si="2"/>
        <v>0.1824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ROUND(+'Fiscal Services'!H51,0)</f>
        <v>214682</v>
      </c>
      <c r="E56" s="6">
        <f>ROUND(+'Fiscal Services'!V51,0)</f>
        <v>289</v>
      </c>
      <c r="F56" s="8">
        <f t="shared" si="0"/>
        <v>742.84</v>
      </c>
      <c r="G56" s="6">
        <f>ROUND(+'Fiscal Services'!H151,0)</f>
        <v>212388</v>
      </c>
      <c r="H56" s="6">
        <f>ROUND(+'Fiscal Services'!V151,0)</f>
        <v>1252</v>
      </c>
      <c r="I56" s="8">
        <f t="shared" si="1"/>
        <v>169.64</v>
      </c>
      <c r="J56" s="7"/>
      <c r="K56" s="9">
        <f t="shared" si="2"/>
        <v>-0.7716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ROUND(+'Fiscal Services'!H52,0)</f>
        <v>599295</v>
      </c>
      <c r="E57" s="6">
        <f>ROUND(+'Fiscal Services'!V52,0)</f>
        <v>15861</v>
      </c>
      <c r="F57" s="8">
        <f t="shared" si="0"/>
        <v>37.78</v>
      </c>
      <c r="G57" s="6">
        <f>ROUND(+'Fiscal Services'!H152,0)</f>
        <v>702720</v>
      </c>
      <c r="H57" s="6">
        <f>ROUND(+'Fiscal Services'!V152,0)</f>
        <v>15975</v>
      </c>
      <c r="I57" s="8">
        <f t="shared" si="1"/>
        <v>43.99</v>
      </c>
      <c r="J57" s="7"/>
      <c r="K57" s="9">
        <f t="shared" si="2"/>
        <v>0.1644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ROUND(+'Fiscal Services'!H53,0)</f>
        <v>487637</v>
      </c>
      <c r="E58" s="6">
        <f>ROUND(+'Fiscal Services'!V53,0)</f>
        <v>21255</v>
      </c>
      <c r="F58" s="8">
        <f t="shared" si="0"/>
        <v>22.94</v>
      </c>
      <c r="G58" s="6">
        <f>ROUND(+'Fiscal Services'!H153,0)</f>
        <v>530116</v>
      </c>
      <c r="H58" s="6">
        <f>ROUND(+'Fiscal Services'!V153,0)</f>
        <v>22355</v>
      </c>
      <c r="I58" s="8">
        <f t="shared" si="1"/>
        <v>23.71</v>
      </c>
      <c r="J58" s="7"/>
      <c r="K58" s="9">
        <f t="shared" si="2"/>
        <v>0.0336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ROUND(+'Fiscal Services'!H54,0)</f>
        <v>192424</v>
      </c>
      <c r="E59" s="6">
        <f>ROUND(+'Fiscal Services'!V54,0)</f>
        <v>4055</v>
      </c>
      <c r="F59" s="8">
        <f t="shared" si="0"/>
        <v>47.45</v>
      </c>
      <c r="G59" s="6">
        <f>ROUND(+'Fiscal Services'!H154,0)</f>
        <v>215577</v>
      </c>
      <c r="H59" s="6">
        <f>ROUND(+'Fiscal Services'!V154,0)</f>
        <v>4400</v>
      </c>
      <c r="I59" s="8">
        <f t="shared" si="1"/>
        <v>48.99</v>
      </c>
      <c r="J59" s="7"/>
      <c r="K59" s="9">
        <f t="shared" si="2"/>
        <v>0.0325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ROUND(+'Fiscal Services'!H55,0)</f>
        <v>54220</v>
      </c>
      <c r="E60" s="6">
        <f>ROUND(+'Fiscal Services'!V55,0)</f>
        <v>494</v>
      </c>
      <c r="F60" s="8">
        <f t="shared" si="0"/>
        <v>109.76</v>
      </c>
      <c r="G60" s="6">
        <f>ROUND(+'Fiscal Services'!H155,0)</f>
        <v>54314</v>
      </c>
      <c r="H60" s="6">
        <f>ROUND(+'Fiscal Services'!V155,0)</f>
        <v>623</v>
      </c>
      <c r="I60" s="8">
        <f t="shared" si="1"/>
        <v>87.18</v>
      </c>
      <c r="J60" s="7"/>
      <c r="K60" s="9">
        <f t="shared" si="2"/>
        <v>-0.2057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ROUND(+'Fiscal Services'!H56,0)</f>
        <v>658087</v>
      </c>
      <c r="E61" s="6">
        <f>ROUND(+'Fiscal Services'!V56,0)</f>
        <v>28659</v>
      </c>
      <c r="F61" s="8">
        <f t="shared" si="0"/>
        <v>22.96</v>
      </c>
      <c r="G61" s="6">
        <f>ROUND(+'Fiscal Services'!H156,0)</f>
        <v>875952</v>
      </c>
      <c r="H61" s="6">
        <f>ROUND(+'Fiscal Services'!V156,0)</f>
        <v>28694</v>
      </c>
      <c r="I61" s="8">
        <f t="shared" si="1"/>
        <v>30.53</v>
      </c>
      <c r="J61" s="7"/>
      <c r="K61" s="9">
        <f t="shared" si="2"/>
        <v>0.3297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ROUND(+'Fiscal Services'!H57,0)</f>
        <v>1524840</v>
      </c>
      <c r="E62" s="6">
        <f>ROUND(+'Fiscal Services'!V57,0)</f>
        <v>30005</v>
      </c>
      <c r="F62" s="8">
        <f t="shared" si="0"/>
        <v>50.82</v>
      </c>
      <c r="G62" s="6">
        <f>ROUND(+'Fiscal Services'!H157,0)</f>
        <v>478482</v>
      </c>
      <c r="H62" s="6">
        <f>ROUND(+'Fiscal Services'!V157,0)</f>
        <v>32043</v>
      </c>
      <c r="I62" s="8">
        <f t="shared" si="1"/>
        <v>14.93</v>
      </c>
      <c r="J62" s="7"/>
      <c r="K62" s="9">
        <f t="shared" si="2"/>
        <v>-0.7062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ROUND(+'Fiscal Services'!H58,0)</f>
        <v>325251</v>
      </c>
      <c r="E63" s="6">
        <f>ROUND(+'Fiscal Services'!V58,0)</f>
        <v>3063</v>
      </c>
      <c r="F63" s="8">
        <f t="shared" si="0"/>
        <v>106.19</v>
      </c>
      <c r="G63" s="6">
        <f>ROUND(+'Fiscal Services'!H158,0)</f>
        <v>368570</v>
      </c>
      <c r="H63" s="6">
        <f>ROUND(+'Fiscal Services'!V158,0)</f>
        <v>3023</v>
      </c>
      <c r="I63" s="8">
        <f t="shared" si="1"/>
        <v>121.92</v>
      </c>
      <c r="J63" s="7"/>
      <c r="K63" s="9">
        <f t="shared" si="2"/>
        <v>0.1481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ROUND(+'Fiscal Services'!H59,0)</f>
        <v>38769</v>
      </c>
      <c r="E64" s="6">
        <f>ROUND(+'Fiscal Services'!V59,0)</f>
        <v>897</v>
      </c>
      <c r="F64" s="8">
        <f t="shared" si="0"/>
        <v>43.22</v>
      </c>
      <c r="G64" s="6">
        <f>ROUND(+'Fiscal Services'!H159,0)</f>
        <v>46571</v>
      </c>
      <c r="H64" s="6">
        <f>ROUND(+'Fiscal Services'!V159,0)</f>
        <v>937</v>
      </c>
      <c r="I64" s="8">
        <f t="shared" si="1"/>
        <v>49.7</v>
      </c>
      <c r="J64" s="7"/>
      <c r="K64" s="9">
        <f t="shared" si="2"/>
        <v>0.1499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ROUND(+'Fiscal Services'!H60,0)</f>
        <v>177225</v>
      </c>
      <c r="E65" s="6">
        <f>ROUND(+'Fiscal Services'!V60,0)</f>
        <v>1330</v>
      </c>
      <c r="F65" s="8">
        <f t="shared" si="0"/>
        <v>133.25</v>
      </c>
      <c r="G65" s="6">
        <f>ROUND(+'Fiscal Services'!H160,0)</f>
        <v>184362</v>
      </c>
      <c r="H65" s="6">
        <f>ROUND(+'Fiscal Services'!V160,0)</f>
        <v>2219</v>
      </c>
      <c r="I65" s="8">
        <f t="shared" si="1"/>
        <v>83.08</v>
      </c>
      <c r="J65" s="7"/>
      <c r="K65" s="9">
        <f t="shared" si="2"/>
        <v>-0.3765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ROUND(+'Fiscal Services'!H61,0)</f>
        <v>766279</v>
      </c>
      <c r="E66" s="6">
        <f>ROUND(+'Fiscal Services'!V61,0)</f>
        <v>4449</v>
      </c>
      <c r="F66" s="8">
        <f t="shared" si="0"/>
        <v>172.24</v>
      </c>
      <c r="G66" s="6">
        <f>ROUND(+'Fiscal Services'!H161,0)</f>
        <v>753594</v>
      </c>
      <c r="H66" s="6">
        <f>ROUND(+'Fiscal Services'!V161,0)</f>
        <v>4267</v>
      </c>
      <c r="I66" s="8">
        <f t="shared" si="1"/>
        <v>176.61</v>
      </c>
      <c r="J66" s="7"/>
      <c r="K66" s="9">
        <f t="shared" si="2"/>
        <v>0.0254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ROUND(+'Fiscal Services'!H62,0)</f>
        <v>167347</v>
      </c>
      <c r="E67" s="6">
        <f>ROUND(+'Fiscal Services'!V62,0)</f>
        <v>1717</v>
      </c>
      <c r="F67" s="8">
        <f t="shared" si="0"/>
        <v>97.46</v>
      </c>
      <c r="G67" s="6">
        <f>ROUND(+'Fiscal Services'!H162,0)</f>
        <v>199681</v>
      </c>
      <c r="H67" s="6">
        <f>ROUND(+'Fiscal Services'!V162,0)</f>
        <v>1813</v>
      </c>
      <c r="I67" s="8">
        <f t="shared" si="1"/>
        <v>110.14</v>
      </c>
      <c r="J67" s="7"/>
      <c r="K67" s="9">
        <f t="shared" si="2"/>
        <v>0.1301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ROUND(+'Fiscal Services'!H63,0)</f>
        <v>1491120</v>
      </c>
      <c r="E68" s="6">
        <f>ROUND(+'Fiscal Services'!V63,0)</f>
        <v>34477</v>
      </c>
      <c r="F68" s="8">
        <f t="shared" si="0"/>
        <v>43.25</v>
      </c>
      <c r="G68" s="6">
        <f>ROUND(+'Fiscal Services'!H163,0)</f>
        <v>1680597</v>
      </c>
      <c r="H68" s="6">
        <f>ROUND(+'Fiscal Services'!V163,0)</f>
        <v>34729</v>
      </c>
      <c r="I68" s="8">
        <f t="shared" si="1"/>
        <v>48.39</v>
      </c>
      <c r="J68" s="7"/>
      <c r="K68" s="9">
        <f t="shared" si="2"/>
        <v>0.1188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ROUND(+'Fiscal Services'!H64,0)</f>
        <v>328762</v>
      </c>
      <c r="E69" s="6">
        <f>ROUND(+'Fiscal Services'!V64,0)</f>
        <v>7230</v>
      </c>
      <c r="F69" s="8">
        <f t="shared" si="0"/>
        <v>45.47</v>
      </c>
      <c r="G69" s="6">
        <f>ROUND(+'Fiscal Services'!H164,0)</f>
        <v>352437</v>
      </c>
      <c r="H69" s="6">
        <f>ROUND(+'Fiscal Services'!V164,0)</f>
        <v>6463</v>
      </c>
      <c r="I69" s="8">
        <f t="shared" si="1"/>
        <v>54.53</v>
      </c>
      <c r="J69" s="7"/>
      <c r="K69" s="9">
        <f t="shared" si="2"/>
        <v>0.1993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ROUND(+'Fiscal Services'!H65,0)</f>
        <v>86810</v>
      </c>
      <c r="E70" s="6">
        <f>ROUND(+'Fiscal Services'!V65,0)</f>
        <v>2799</v>
      </c>
      <c r="F70" s="8">
        <f t="shared" si="0"/>
        <v>31.01</v>
      </c>
      <c r="G70" s="6">
        <f>ROUND(+'Fiscal Services'!H165,0)</f>
        <v>74338</v>
      </c>
      <c r="H70" s="6">
        <f>ROUND(+'Fiscal Services'!V165,0)</f>
        <v>2947</v>
      </c>
      <c r="I70" s="8">
        <f t="shared" si="1"/>
        <v>25.22</v>
      </c>
      <c r="J70" s="7"/>
      <c r="K70" s="9">
        <f t="shared" si="2"/>
        <v>-0.1867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ROUND(+'Fiscal Services'!H66,0)</f>
        <v>64078</v>
      </c>
      <c r="E71" s="6">
        <f>ROUND(+'Fiscal Services'!V66,0)</f>
        <v>1358</v>
      </c>
      <c r="F71" s="8">
        <f t="shared" si="0"/>
        <v>47.19</v>
      </c>
      <c r="G71" s="6">
        <f>ROUND(+'Fiscal Services'!H166,0)</f>
        <v>71088</v>
      </c>
      <c r="H71" s="6">
        <f>ROUND(+'Fiscal Services'!V166,0)</f>
        <v>614</v>
      </c>
      <c r="I71" s="8">
        <f t="shared" si="1"/>
        <v>115.78</v>
      </c>
      <c r="J71" s="7"/>
      <c r="K71" s="9">
        <f t="shared" si="2"/>
        <v>1.4535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ROUND(+'Fiscal Services'!H67,0)</f>
        <v>1072513</v>
      </c>
      <c r="E72" s="6">
        <f>ROUND(+'Fiscal Services'!V67,0)</f>
        <v>33572</v>
      </c>
      <c r="F72" s="8">
        <f t="shared" si="0"/>
        <v>31.95</v>
      </c>
      <c r="G72" s="6">
        <f>ROUND(+'Fiscal Services'!H167,0)</f>
        <v>968991</v>
      </c>
      <c r="H72" s="6">
        <f>ROUND(+'Fiscal Services'!V167,0)</f>
        <v>34768</v>
      </c>
      <c r="I72" s="8">
        <f t="shared" si="1"/>
        <v>27.87</v>
      </c>
      <c r="J72" s="7"/>
      <c r="K72" s="9">
        <f t="shared" si="2"/>
        <v>-0.1277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ROUND(+'Fiscal Services'!H68,0)</f>
        <v>668985</v>
      </c>
      <c r="E73" s="6">
        <f>ROUND(+'Fiscal Services'!V68,0)</f>
        <v>27113</v>
      </c>
      <c r="F73" s="8">
        <f t="shared" si="0"/>
        <v>24.67</v>
      </c>
      <c r="G73" s="6">
        <f>ROUND(+'Fiscal Services'!H168,0)</f>
        <v>817162</v>
      </c>
      <c r="H73" s="6">
        <f>ROUND(+'Fiscal Services'!V168,0)</f>
        <v>28692</v>
      </c>
      <c r="I73" s="8">
        <f t="shared" si="1"/>
        <v>28.48</v>
      </c>
      <c r="J73" s="7"/>
      <c r="K73" s="9">
        <f t="shared" si="2"/>
        <v>0.1544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ROUND(+'Fiscal Services'!H69,0)</f>
        <v>1027977</v>
      </c>
      <c r="E74" s="6">
        <f>ROUND(+'Fiscal Services'!V69,0)</f>
        <v>59724</v>
      </c>
      <c r="F74" s="8">
        <f t="shared" si="0"/>
        <v>17.21</v>
      </c>
      <c r="G74" s="6">
        <f>ROUND(+'Fiscal Services'!H169,0)</f>
        <v>1179922</v>
      </c>
      <c r="H74" s="6">
        <f>ROUND(+'Fiscal Services'!V169,0)</f>
        <v>64334</v>
      </c>
      <c r="I74" s="8">
        <f t="shared" si="1"/>
        <v>18.34</v>
      </c>
      <c r="J74" s="7"/>
      <c r="K74" s="9">
        <f t="shared" si="2"/>
        <v>0.0657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ROUND(+'Fiscal Services'!H70,0)</f>
        <v>1552894</v>
      </c>
      <c r="E75" s="6">
        <f>ROUND(+'Fiscal Services'!V70,0)</f>
        <v>31048</v>
      </c>
      <c r="F75" s="8">
        <f aca="true" t="shared" si="3" ref="F75:F106">IF(D75=0,"",IF(E75=0,"",ROUND(D75/E75,2)))</f>
        <v>50.02</v>
      </c>
      <c r="G75" s="6">
        <f>ROUND(+'Fiscal Services'!H170,0)</f>
        <v>1737879</v>
      </c>
      <c r="H75" s="6">
        <f>ROUND(+'Fiscal Services'!V170,0)</f>
        <v>31549</v>
      </c>
      <c r="I75" s="8">
        <f aca="true" t="shared" si="4" ref="I75:I106">IF(G75=0,"",IF(H75=0,"",ROUND(G75/H75,2)))</f>
        <v>55.09</v>
      </c>
      <c r="J75" s="7"/>
      <c r="K75" s="9">
        <f aca="true" t="shared" si="5" ref="K75:K106">IF(D75=0,"",IF(E75=0,"",IF(G75=0,"",IF(H75=0,"",ROUND(I75/F75-1,4)))))</f>
        <v>0.1014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ROUND(+'Fiscal Services'!H71,0)</f>
        <v>93503</v>
      </c>
      <c r="E76" s="6">
        <f>ROUND(+'Fiscal Services'!V71,0)</f>
        <v>1459</v>
      </c>
      <c r="F76" s="8">
        <f t="shared" si="3"/>
        <v>64.09</v>
      </c>
      <c r="G76" s="6">
        <f>ROUND(+'Fiscal Services'!H171,0)</f>
        <v>96335</v>
      </c>
      <c r="H76" s="6">
        <f>ROUND(+'Fiscal Services'!V171,0)</f>
        <v>1701</v>
      </c>
      <c r="I76" s="8">
        <f t="shared" si="4"/>
        <v>56.63</v>
      </c>
      <c r="J76" s="7"/>
      <c r="K76" s="9">
        <f t="shared" si="5"/>
        <v>-0.1164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ROUND(+'Fiscal Services'!H72,0)</f>
        <v>98721</v>
      </c>
      <c r="E77" s="6">
        <f>ROUND(+'Fiscal Services'!V72,0)</f>
        <v>560</v>
      </c>
      <c r="F77" s="8">
        <f t="shared" si="3"/>
        <v>176.29</v>
      </c>
      <c r="G77" s="6">
        <f>ROUND(+'Fiscal Services'!H172,0)</f>
        <v>88151</v>
      </c>
      <c r="H77" s="6">
        <f>ROUND(+'Fiscal Services'!V172,0)</f>
        <v>595</v>
      </c>
      <c r="I77" s="8">
        <f t="shared" si="4"/>
        <v>148.15</v>
      </c>
      <c r="J77" s="7"/>
      <c r="K77" s="9">
        <f t="shared" si="5"/>
        <v>-0.1596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ROUND(+'Fiscal Services'!H73,0)</f>
        <v>840689</v>
      </c>
      <c r="E78" s="6">
        <f>ROUND(+'Fiscal Services'!V73,0)</f>
        <v>18831</v>
      </c>
      <c r="F78" s="8">
        <f t="shared" si="3"/>
        <v>44.64</v>
      </c>
      <c r="G78" s="6">
        <f>ROUND(+'Fiscal Services'!H173,0)</f>
        <v>750086</v>
      </c>
      <c r="H78" s="6">
        <f>ROUND(+'Fiscal Services'!V173,0)</f>
        <v>17915</v>
      </c>
      <c r="I78" s="8">
        <f t="shared" si="4"/>
        <v>41.87</v>
      </c>
      <c r="J78" s="7"/>
      <c r="K78" s="9">
        <f t="shared" si="5"/>
        <v>-0.0621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ROUND(+'Fiscal Services'!H74,0)</f>
        <v>0</v>
      </c>
      <c r="E79" s="6">
        <f>ROUND(+'Fiscal Services'!V74,0)</f>
        <v>1590</v>
      </c>
      <c r="F79" s="8">
        <f t="shared" si="3"/>
      </c>
      <c r="G79" s="6">
        <f>ROUND(+'Fiscal Services'!H174,0)</f>
        <v>0</v>
      </c>
      <c r="H79" s="6">
        <f>ROUND(+'Fiscal Services'!V174,0)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ROUND(+'Fiscal Services'!H75,0)</f>
        <v>1519281</v>
      </c>
      <c r="E80" s="6">
        <f>ROUND(+'Fiscal Services'!V75,0)</f>
        <v>44834</v>
      </c>
      <c r="F80" s="8">
        <f t="shared" si="3"/>
        <v>33.89</v>
      </c>
      <c r="G80" s="6">
        <f>ROUND(+'Fiscal Services'!H175,0)</f>
        <v>1673042</v>
      </c>
      <c r="H80" s="6">
        <f>ROUND(+'Fiscal Services'!V175,0)</f>
        <v>49418</v>
      </c>
      <c r="I80" s="8">
        <f t="shared" si="4"/>
        <v>33.85</v>
      </c>
      <c r="J80" s="7"/>
      <c r="K80" s="9">
        <f t="shared" si="5"/>
        <v>-0.0012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ROUND(+'Fiscal Services'!H76,0)</f>
        <v>195878</v>
      </c>
      <c r="E81" s="6">
        <f>ROUND(+'Fiscal Services'!V76,0)</f>
        <v>3616</v>
      </c>
      <c r="F81" s="8">
        <f t="shared" si="3"/>
        <v>54.17</v>
      </c>
      <c r="G81" s="6">
        <f>ROUND(+'Fiscal Services'!H176,0)</f>
        <v>202042</v>
      </c>
      <c r="H81" s="6">
        <f>ROUND(+'Fiscal Services'!V176,0)</f>
        <v>3480</v>
      </c>
      <c r="I81" s="8">
        <f t="shared" si="4"/>
        <v>58.06</v>
      </c>
      <c r="J81" s="7"/>
      <c r="K81" s="9">
        <f t="shared" si="5"/>
        <v>0.0718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ROUND(+'Fiscal Services'!H77,0)</f>
        <v>134216</v>
      </c>
      <c r="E82" s="6">
        <f>ROUND(+'Fiscal Services'!V77,0)</f>
        <v>1442</v>
      </c>
      <c r="F82" s="8">
        <f t="shared" si="3"/>
        <v>93.08</v>
      </c>
      <c r="G82" s="6">
        <f>ROUND(+'Fiscal Services'!H177,0)</f>
        <v>159800</v>
      </c>
      <c r="H82" s="6">
        <f>ROUND(+'Fiscal Services'!V177,0)</f>
        <v>1566</v>
      </c>
      <c r="I82" s="8">
        <f t="shared" si="4"/>
        <v>102.04</v>
      </c>
      <c r="J82" s="7"/>
      <c r="K82" s="9">
        <f t="shared" si="5"/>
        <v>0.0963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ROUND(+'Fiscal Services'!H78,0)</f>
        <v>558947</v>
      </c>
      <c r="E83" s="6">
        <f>ROUND(+'Fiscal Services'!V78,0)</f>
        <v>9049</v>
      </c>
      <c r="F83" s="8">
        <f t="shared" si="3"/>
        <v>61.77</v>
      </c>
      <c r="G83" s="6">
        <f>ROUND(+'Fiscal Services'!H178,0)</f>
        <v>776983</v>
      </c>
      <c r="H83" s="6">
        <f>ROUND(+'Fiscal Services'!V178,0)</f>
        <v>8663</v>
      </c>
      <c r="I83" s="8">
        <f t="shared" si="4"/>
        <v>89.69</v>
      </c>
      <c r="J83" s="7"/>
      <c r="K83" s="9">
        <f t="shared" si="5"/>
        <v>0.452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ROUND(+'Fiscal Services'!H79,0)</f>
        <v>2027531</v>
      </c>
      <c r="E84" s="6">
        <f>ROUND(+'Fiscal Services'!V79,0)</f>
        <v>44461</v>
      </c>
      <c r="F84" s="8">
        <f t="shared" si="3"/>
        <v>45.6</v>
      </c>
      <c r="G84" s="6">
        <f>ROUND(+'Fiscal Services'!H179,0)</f>
        <v>2799566</v>
      </c>
      <c r="H84" s="6">
        <f>ROUND(+'Fiscal Services'!V179,0)</f>
        <v>43169</v>
      </c>
      <c r="I84" s="8">
        <f t="shared" si="4"/>
        <v>64.85</v>
      </c>
      <c r="J84" s="7"/>
      <c r="K84" s="9">
        <f t="shared" si="5"/>
        <v>0.4221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ROUND(+'Fiscal Services'!H80,0)</f>
        <v>4933</v>
      </c>
      <c r="E85" s="6">
        <f>ROUND(+'Fiscal Services'!V80,0)</f>
        <v>77</v>
      </c>
      <c r="F85" s="8">
        <f t="shared" si="3"/>
        <v>64.06</v>
      </c>
      <c r="G85" s="6">
        <f>ROUND(+'Fiscal Services'!H180,0)</f>
        <v>0</v>
      </c>
      <c r="H85" s="6">
        <f>ROUND(+'Fiscal Services'!V180,0)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ROUND(+'Fiscal Services'!H81,0)</f>
        <v>105671</v>
      </c>
      <c r="E86" s="6">
        <f>ROUND(+'Fiscal Services'!V81,0)</f>
        <v>6682</v>
      </c>
      <c r="F86" s="8">
        <f t="shared" si="3"/>
        <v>15.81</v>
      </c>
      <c r="G86" s="6">
        <f>ROUND(+'Fiscal Services'!H181,0)</f>
        <v>268277</v>
      </c>
      <c r="H86" s="6">
        <f>ROUND(+'Fiscal Services'!V181,0)</f>
        <v>9834</v>
      </c>
      <c r="I86" s="8">
        <f t="shared" si="4"/>
        <v>27.28</v>
      </c>
      <c r="J86" s="7"/>
      <c r="K86" s="9">
        <f t="shared" si="5"/>
        <v>0.7255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ROUND(+'Fiscal Services'!H82,0)</f>
        <v>474699</v>
      </c>
      <c r="E87" s="6">
        <f>ROUND(+'Fiscal Services'!V82,0)</f>
        <v>13816</v>
      </c>
      <c r="F87" s="8">
        <f t="shared" si="3"/>
        <v>34.36</v>
      </c>
      <c r="G87" s="6">
        <f>ROUND(+'Fiscal Services'!H182,0)</f>
        <v>369725</v>
      </c>
      <c r="H87" s="6">
        <f>ROUND(+'Fiscal Services'!V182,0)</f>
        <v>12971</v>
      </c>
      <c r="I87" s="8">
        <f t="shared" si="4"/>
        <v>28.5</v>
      </c>
      <c r="J87" s="7"/>
      <c r="K87" s="9">
        <f t="shared" si="5"/>
        <v>-0.1705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ROUND(+'Fiscal Services'!H83,0)</f>
        <v>91015</v>
      </c>
      <c r="E88" s="6">
        <f>ROUND(+'Fiscal Services'!V83,0)</f>
        <v>1135</v>
      </c>
      <c r="F88" s="8">
        <f t="shared" si="3"/>
        <v>80.19</v>
      </c>
      <c r="G88" s="6">
        <f>ROUND(+'Fiscal Services'!H183,0)</f>
        <v>122360</v>
      </c>
      <c r="H88" s="6">
        <f>ROUND(+'Fiscal Services'!V183,0)</f>
        <v>669</v>
      </c>
      <c r="I88" s="8">
        <f t="shared" si="4"/>
        <v>182.9</v>
      </c>
      <c r="J88" s="7"/>
      <c r="K88" s="9">
        <f t="shared" si="5"/>
        <v>1.2808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ROUND(+'Fiscal Services'!H84,0)</f>
        <v>510729</v>
      </c>
      <c r="E89" s="6">
        <f>ROUND(+'Fiscal Services'!V84,0)</f>
        <v>11160</v>
      </c>
      <c r="F89" s="8">
        <f t="shared" si="3"/>
        <v>45.76</v>
      </c>
      <c r="G89" s="6">
        <f>ROUND(+'Fiscal Services'!H184,0)</f>
        <v>319081</v>
      </c>
      <c r="H89" s="6">
        <f>ROUND(+'Fiscal Services'!V184,0)</f>
        <v>10112</v>
      </c>
      <c r="I89" s="8">
        <f t="shared" si="4"/>
        <v>31.55</v>
      </c>
      <c r="J89" s="7"/>
      <c r="K89" s="9">
        <f t="shared" si="5"/>
        <v>-0.3105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ROUND(+'Fiscal Services'!H85,0)</f>
        <v>148946</v>
      </c>
      <c r="E90" s="6">
        <f>ROUND(+'Fiscal Services'!V85,0)</f>
        <v>3267</v>
      </c>
      <c r="F90" s="8">
        <f t="shared" si="3"/>
        <v>45.59</v>
      </c>
      <c r="G90" s="6">
        <f>ROUND(+'Fiscal Services'!H185,0)</f>
        <v>35914</v>
      </c>
      <c r="H90" s="6">
        <f>ROUND(+'Fiscal Services'!V185,0)</f>
        <v>3245</v>
      </c>
      <c r="I90" s="8">
        <f t="shared" si="4"/>
        <v>11.07</v>
      </c>
      <c r="J90" s="7"/>
      <c r="K90" s="9">
        <f t="shared" si="5"/>
        <v>-0.7572</v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ROUND(+'Fiscal Services'!H86,0)</f>
        <v>99817</v>
      </c>
      <c r="E91" s="6">
        <f>ROUND(+'Fiscal Services'!V86,0)</f>
        <v>1530</v>
      </c>
      <c r="F91" s="8">
        <f t="shared" si="3"/>
        <v>65.24</v>
      </c>
      <c r="G91" s="6">
        <f>ROUND(+'Fiscal Services'!H186,0)</f>
        <v>101</v>
      </c>
      <c r="H91" s="6">
        <f>ROUND(+'Fiscal Services'!V186,0)</f>
        <v>1130</v>
      </c>
      <c r="I91" s="8">
        <f t="shared" si="4"/>
        <v>0.09</v>
      </c>
      <c r="J91" s="7"/>
      <c r="K91" s="9">
        <f t="shared" si="5"/>
        <v>-0.9986</v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ROUND(+'Fiscal Services'!H87,0)</f>
        <v>121448</v>
      </c>
      <c r="E92" s="6">
        <f>ROUND(+'Fiscal Services'!V87,0)</f>
        <v>1252</v>
      </c>
      <c r="F92" s="8">
        <f t="shared" si="3"/>
        <v>97</v>
      </c>
      <c r="G92" s="6">
        <f>ROUND(+'Fiscal Services'!H187,0)</f>
        <v>142100</v>
      </c>
      <c r="H92" s="6">
        <f>ROUND(+'Fiscal Services'!V187,0)</f>
        <v>505</v>
      </c>
      <c r="I92" s="8">
        <f t="shared" si="4"/>
        <v>281.39</v>
      </c>
      <c r="J92" s="7"/>
      <c r="K92" s="9">
        <f t="shared" si="5"/>
        <v>1.9009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ROUND(+'Fiscal Services'!H88,0)</f>
        <v>67055</v>
      </c>
      <c r="E93" s="6">
        <f>ROUND(+'Fiscal Services'!V88,0)</f>
        <v>7450</v>
      </c>
      <c r="F93" s="8">
        <f t="shared" si="3"/>
        <v>9</v>
      </c>
      <c r="G93" s="6">
        <f>ROUND(+'Fiscal Services'!H188,0)</f>
        <v>60227</v>
      </c>
      <c r="H93" s="6">
        <f>ROUND(+'Fiscal Services'!V188,0)</f>
        <v>8572</v>
      </c>
      <c r="I93" s="8">
        <f t="shared" si="4"/>
        <v>7.03</v>
      </c>
      <c r="J93" s="7"/>
      <c r="K93" s="9">
        <f t="shared" si="5"/>
        <v>-0.2189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ROUND(+'Fiscal Services'!H89,0)</f>
        <v>272959</v>
      </c>
      <c r="E94" s="6">
        <f>ROUND(+'Fiscal Services'!V89,0)</f>
        <v>3954</v>
      </c>
      <c r="F94" s="8">
        <f t="shared" si="3"/>
        <v>69.03</v>
      </c>
      <c r="G94" s="6">
        <f>ROUND(+'Fiscal Services'!H189,0)</f>
        <v>267892</v>
      </c>
      <c r="H94" s="6">
        <f>ROUND(+'Fiscal Services'!V189,0)</f>
        <v>4341</v>
      </c>
      <c r="I94" s="8">
        <f t="shared" si="4"/>
        <v>61.71</v>
      </c>
      <c r="J94" s="7"/>
      <c r="K94" s="9">
        <f t="shared" si="5"/>
        <v>-0.106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ROUND(+'Fiscal Services'!H90,0)</f>
        <v>123063</v>
      </c>
      <c r="E95" s="6">
        <f>ROUND(+'Fiscal Services'!V90,0)</f>
        <v>3331</v>
      </c>
      <c r="F95" s="8">
        <f t="shared" si="3"/>
        <v>36.94</v>
      </c>
      <c r="G95" s="6">
        <f>ROUND(+'Fiscal Services'!H190,0)</f>
        <v>126180</v>
      </c>
      <c r="H95" s="6">
        <f>ROUND(+'Fiscal Services'!V190,0)</f>
        <v>3487</v>
      </c>
      <c r="I95" s="8">
        <f t="shared" si="4"/>
        <v>36.19</v>
      </c>
      <c r="J95" s="7"/>
      <c r="K95" s="9">
        <f t="shared" si="5"/>
        <v>-0.0203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ROUND(+'Fiscal Services'!H91,0)</f>
        <v>717797</v>
      </c>
      <c r="E96" s="6">
        <f>ROUND(+'Fiscal Services'!V91,0)</f>
        <v>15555</v>
      </c>
      <c r="F96" s="8">
        <f t="shared" si="3"/>
        <v>46.15</v>
      </c>
      <c r="G96" s="6">
        <f>ROUND(+'Fiscal Services'!H191,0)</f>
        <v>705629</v>
      </c>
      <c r="H96" s="6">
        <f>ROUND(+'Fiscal Services'!V191,0)</f>
        <v>16257</v>
      </c>
      <c r="I96" s="8">
        <f t="shared" si="4"/>
        <v>43.4</v>
      </c>
      <c r="J96" s="7"/>
      <c r="K96" s="9">
        <f t="shared" si="5"/>
        <v>-0.0596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ROUND(+'Fiscal Services'!H92,0)</f>
        <v>25277</v>
      </c>
      <c r="E97" s="6">
        <f>ROUND(+'Fiscal Services'!V92,0)</f>
        <v>776</v>
      </c>
      <c r="F97" s="8">
        <f t="shared" si="3"/>
        <v>32.57</v>
      </c>
      <c r="G97" s="6">
        <f>ROUND(+'Fiscal Services'!H192,0)</f>
        <v>18446</v>
      </c>
      <c r="H97" s="6">
        <f>ROUND(+'Fiscal Services'!V192,0)</f>
        <v>897</v>
      </c>
      <c r="I97" s="8">
        <f t="shared" si="4"/>
        <v>20.56</v>
      </c>
      <c r="J97" s="7"/>
      <c r="K97" s="9">
        <f t="shared" si="5"/>
        <v>-0.3687</v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ROUND(+'Fiscal Services'!H93,0)</f>
        <v>1642663</v>
      </c>
      <c r="E98" s="6">
        <f>ROUND(+'Fiscal Services'!V93,0)</f>
        <v>12695</v>
      </c>
      <c r="F98" s="8">
        <f t="shared" si="3"/>
        <v>129.39</v>
      </c>
      <c r="G98" s="6">
        <f>ROUND(+'Fiscal Services'!H193,0)</f>
        <v>1821072</v>
      </c>
      <c r="H98" s="6">
        <f>ROUND(+'Fiscal Services'!V193,0)</f>
        <v>12672</v>
      </c>
      <c r="I98" s="8">
        <f t="shared" si="4"/>
        <v>143.71</v>
      </c>
      <c r="J98" s="7"/>
      <c r="K98" s="9">
        <f t="shared" si="5"/>
        <v>0.1107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ROUND(+'Fiscal Services'!H94,0)</f>
        <v>166182</v>
      </c>
      <c r="E99" s="6">
        <f>ROUND(+'Fiscal Services'!V94,0)</f>
        <v>7232</v>
      </c>
      <c r="F99" s="8">
        <f t="shared" si="3"/>
        <v>22.98</v>
      </c>
      <c r="G99" s="6">
        <f>ROUND(+'Fiscal Services'!H194,0)</f>
        <v>468273</v>
      </c>
      <c r="H99" s="6">
        <f>ROUND(+'Fiscal Services'!V194,0)</f>
        <v>9260</v>
      </c>
      <c r="I99" s="8">
        <f t="shared" si="4"/>
        <v>50.57</v>
      </c>
      <c r="J99" s="7"/>
      <c r="K99" s="9">
        <f t="shared" si="5"/>
        <v>1.2006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ROUND(+'Fiscal Services'!H95,0)</f>
        <v>326402</v>
      </c>
      <c r="E100" s="6">
        <f>ROUND(+'Fiscal Services'!V95,0)</f>
        <v>4763</v>
      </c>
      <c r="F100" s="8">
        <f t="shared" si="3"/>
        <v>68.53</v>
      </c>
      <c r="G100" s="6">
        <f>ROUND(+'Fiscal Services'!H195,0)</f>
        <v>346799</v>
      </c>
      <c r="H100" s="6">
        <f>ROUND(+'Fiscal Services'!V195,0)</f>
        <v>5095</v>
      </c>
      <c r="I100" s="8">
        <f t="shared" si="4"/>
        <v>68.07</v>
      </c>
      <c r="J100" s="7"/>
      <c r="K100" s="9">
        <f t="shared" si="5"/>
        <v>-0.0067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ROUND(+'Fiscal Services'!H96,0)</f>
        <v>774487</v>
      </c>
      <c r="E101" s="6">
        <f>ROUND(+'Fiscal Services'!V96,0)</f>
        <v>16033</v>
      </c>
      <c r="F101" s="8">
        <f t="shared" si="3"/>
        <v>48.31</v>
      </c>
      <c r="G101" s="6">
        <f>ROUND(+'Fiscal Services'!H196,0)</f>
        <v>893368</v>
      </c>
      <c r="H101" s="6">
        <f>ROUND(+'Fiscal Services'!V196,0)</f>
        <v>15909</v>
      </c>
      <c r="I101" s="8">
        <f t="shared" si="4"/>
        <v>56.15</v>
      </c>
      <c r="J101" s="7"/>
      <c r="K101" s="9">
        <f t="shared" si="5"/>
        <v>0.1623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ROUND(+'Fiscal Services'!H97,0)</f>
        <v>249754</v>
      </c>
      <c r="E102" s="6">
        <f>ROUND(+'Fiscal Services'!V97,0)</f>
        <v>13830</v>
      </c>
      <c r="F102" s="8">
        <f t="shared" si="3"/>
        <v>18.06</v>
      </c>
      <c r="G102" s="6">
        <f>ROUND(+'Fiscal Services'!H197,0)</f>
        <v>259015</v>
      </c>
      <c r="H102" s="6">
        <f>ROUND(+'Fiscal Services'!V197,0)</f>
        <v>15387</v>
      </c>
      <c r="I102" s="8">
        <f t="shared" si="4"/>
        <v>16.83</v>
      </c>
      <c r="J102" s="7"/>
      <c r="K102" s="9">
        <f t="shared" si="5"/>
        <v>-0.0681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ROUND(+'Fiscal Services'!H98,0)</f>
        <v>0</v>
      </c>
      <c r="E103" s="6">
        <f>ROUND(+'Fiscal Services'!V98,0)</f>
        <v>0</v>
      </c>
      <c r="F103" s="8">
        <f t="shared" si="3"/>
      </c>
      <c r="G103" s="6">
        <f>ROUND(+'Fiscal Services'!H198,0)</f>
        <v>198364</v>
      </c>
      <c r="H103" s="6">
        <f>ROUND(+'Fiscal Services'!V198,0)</f>
        <v>1638</v>
      </c>
      <c r="I103" s="8">
        <f t="shared" si="4"/>
        <v>121.1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ROUND(+'Fiscal Services'!H99,0)</f>
        <v>40164</v>
      </c>
      <c r="E104" s="6">
        <f>ROUND(+'Fiscal Services'!V99,0)</f>
        <v>2105</v>
      </c>
      <c r="F104" s="8">
        <f t="shared" si="3"/>
        <v>19.08</v>
      </c>
      <c r="G104" s="6">
        <f>ROUND(+'Fiscal Services'!H199,0)</f>
        <v>40315</v>
      </c>
      <c r="H104" s="6">
        <f>ROUND(+'Fiscal Services'!V199,0)</f>
        <v>2056</v>
      </c>
      <c r="I104" s="8">
        <f t="shared" si="4"/>
        <v>19.61</v>
      </c>
      <c r="J104" s="7"/>
      <c r="K104" s="9">
        <f t="shared" si="5"/>
        <v>0.0278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ROUND(+'Fiscal Services'!H100,0)</f>
        <v>19652</v>
      </c>
      <c r="E105" s="6">
        <f>ROUND(+'Fiscal Services'!V100,0)</f>
        <v>981</v>
      </c>
      <c r="F105" s="8">
        <f t="shared" si="3"/>
        <v>20.03</v>
      </c>
      <c r="G105" s="6">
        <f>ROUND(+'Fiscal Services'!H200,0)</f>
        <v>17214</v>
      </c>
      <c r="H105" s="6">
        <f>ROUND(+'Fiscal Services'!V200,0)</f>
        <v>926</v>
      </c>
      <c r="I105" s="8">
        <f t="shared" si="4"/>
        <v>18.59</v>
      </c>
      <c r="J105" s="7"/>
      <c r="K105" s="9">
        <f t="shared" si="5"/>
        <v>-0.0719</v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ROUND(+'Fiscal Services'!H101,0)</f>
        <v>26158</v>
      </c>
      <c r="E106" s="6">
        <f>ROUND(+'Fiscal Services'!V101,0)</f>
        <v>567</v>
      </c>
      <c r="F106" s="8">
        <f t="shared" si="3"/>
        <v>46.13</v>
      </c>
      <c r="G106" s="6">
        <f>ROUND(+'Fiscal Services'!H201,0)</f>
        <v>51923</v>
      </c>
      <c r="H106" s="6">
        <f>ROUND(+'Fiscal Services'!V201,0)</f>
        <v>547</v>
      </c>
      <c r="I106" s="8">
        <f t="shared" si="4"/>
        <v>94.92</v>
      </c>
      <c r="J106" s="7"/>
      <c r="K106" s="9">
        <f t="shared" si="5"/>
        <v>1.0577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4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6" width="6.875" style="0" bestFit="1" customWidth="1"/>
    <col min="7" max="7" width="9.87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470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ROUND(+'Fiscal Services'!I5,0)</f>
        <v>9640567</v>
      </c>
      <c r="E10" s="6">
        <f>ROUND(+'Fiscal Services'!V5,0)</f>
        <v>64206</v>
      </c>
      <c r="F10" s="8">
        <f>IF(D10=0,"",IF(E10=0,"",ROUND(D10/E10,2)))</f>
        <v>150.15</v>
      </c>
      <c r="G10" s="6">
        <f>ROUND(+'Fiscal Services'!I105,0)</f>
        <v>9647292</v>
      </c>
      <c r="H10" s="6">
        <f>ROUND(+'Fiscal Services'!V105,0)</f>
        <v>65434</v>
      </c>
      <c r="I10" s="8">
        <f>IF(G10=0,"",IF(H10=0,"",ROUND(G10/H10,2)))</f>
        <v>147.44</v>
      </c>
      <c r="J10" s="7"/>
      <c r="K10" s="9">
        <f>IF(D10=0,"",IF(E10=0,"",IF(G10=0,"",IF(H10=0,"",ROUND(I10/F10-1,4)))))</f>
        <v>-0.018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ROUND(+'Fiscal Services'!I6,0)</f>
        <v>3292594</v>
      </c>
      <c r="E11" s="6">
        <f>ROUND(+'Fiscal Services'!V6,0)</f>
        <v>25431</v>
      </c>
      <c r="F11" s="8">
        <f aca="true" t="shared" si="0" ref="F11:F74">IF(D11=0,"",IF(E11=0,"",ROUND(D11/E11,2)))</f>
        <v>129.47</v>
      </c>
      <c r="G11" s="6">
        <f>ROUND(+'Fiscal Services'!I106,0)</f>
        <v>3113980</v>
      </c>
      <c r="H11" s="6">
        <f>ROUND(+'Fiscal Services'!V106,0)</f>
        <v>27098</v>
      </c>
      <c r="I11" s="8">
        <f aca="true" t="shared" si="1" ref="I11:I74">IF(G11=0,"",IF(H11=0,"",ROUND(G11/H11,2)))</f>
        <v>114.92</v>
      </c>
      <c r="J11" s="7"/>
      <c r="K11" s="9">
        <f aca="true" t="shared" si="2" ref="K11:K74">IF(D11=0,"",IF(E11=0,"",IF(G11=0,"",IF(H11=0,"",ROUND(I11/F11-1,4)))))</f>
        <v>-0.1124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ROUND(+'Fiscal Services'!I7,0)</f>
        <v>0</v>
      </c>
      <c r="E12" s="6">
        <f>ROUND(+'Fiscal Services'!V7,0)</f>
        <v>1629</v>
      </c>
      <c r="F12" s="8">
        <f t="shared" si="0"/>
      </c>
      <c r="G12" s="6">
        <f>ROUND(+'Fiscal Services'!I107,0)</f>
        <v>0</v>
      </c>
      <c r="H12" s="6">
        <f>ROUND(+'Fiscal Services'!V107,0)</f>
        <v>1645</v>
      </c>
      <c r="I12" s="8">
        <f t="shared" si="1"/>
      </c>
      <c r="J12" s="7"/>
      <c r="K12" s="9">
        <f t="shared" si="2"/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ROUND(+'Fiscal Services'!I8,0)</f>
        <v>1659008</v>
      </c>
      <c r="E13" s="6">
        <f>ROUND(+'Fiscal Services'!V8,0)</f>
        <v>76904</v>
      </c>
      <c r="F13" s="8">
        <f t="shared" si="0"/>
        <v>21.57</v>
      </c>
      <c r="G13" s="6">
        <f>ROUND(+'Fiscal Services'!I108,0)</f>
        <v>966519</v>
      </c>
      <c r="H13" s="6">
        <f>ROUND(+'Fiscal Services'!V108,0)</f>
        <v>79237</v>
      </c>
      <c r="I13" s="8">
        <f t="shared" si="1"/>
        <v>12.2</v>
      </c>
      <c r="J13" s="7"/>
      <c r="K13" s="9">
        <f t="shared" si="2"/>
        <v>-0.4344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ROUND(+'Fiscal Services'!I9,0)</f>
        <v>312623</v>
      </c>
      <c r="E14" s="6">
        <f>ROUND(+'Fiscal Services'!V9,0)</f>
        <v>26512</v>
      </c>
      <c r="F14" s="8">
        <f t="shared" si="0"/>
        <v>11.79</v>
      </c>
      <c r="G14" s="6">
        <f>ROUND(+'Fiscal Services'!I109,0)</f>
        <v>318314</v>
      </c>
      <c r="H14" s="6">
        <f>ROUND(+'Fiscal Services'!V109,0)</f>
        <v>28361</v>
      </c>
      <c r="I14" s="8">
        <f t="shared" si="1"/>
        <v>11.22</v>
      </c>
      <c r="J14" s="7"/>
      <c r="K14" s="9">
        <f t="shared" si="2"/>
        <v>-0.0483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ROUND(+'Fiscal Services'!I10,0)</f>
        <v>0</v>
      </c>
      <c r="E15" s="6">
        <f>ROUND(+'Fiscal Services'!V10,0)</f>
        <v>1208</v>
      </c>
      <c r="F15" s="8">
        <f t="shared" si="0"/>
      </c>
      <c r="G15" s="6">
        <f>ROUND(+'Fiscal Services'!I110,0)</f>
        <v>0</v>
      </c>
      <c r="H15" s="6">
        <f>ROUND(+'Fiscal Services'!V110,0)</f>
        <v>1122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ROUND(+'Fiscal Services'!I11,0)</f>
        <v>123207</v>
      </c>
      <c r="E16" s="6">
        <f>ROUND(+'Fiscal Services'!V11,0)</f>
        <v>2926</v>
      </c>
      <c r="F16" s="8">
        <f t="shared" si="0"/>
        <v>42.11</v>
      </c>
      <c r="G16" s="6">
        <f>ROUND(+'Fiscal Services'!I111,0)</f>
        <v>89724</v>
      </c>
      <c r="H16" s="6">
        <f>ROUND(+'Fiscal Services'!V111,0)</f>
        <v>2664</v>
      </c>
      <c r="I16" s="8">
        <f t="shared" si="1"/>
        <v>33.68</v>
      </c>
      <c r="J16" s="7"/>
      <c r="K16" s="9">
        <f t="shared" si="2"/>
        <v>-0.2002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ROUND(+'Fiscal Services'!I12,0)</f>
        <v>0</v>
      </c>
      <c r="E17" s="6">
        <f>ROUND(+'Fiscal Services'!V12,0)</f>
        <v>4975</v>
      </c>
      <c r="F17" s="8">
        <f t="shared" si="0"/>
      </c>
      <c r="G17" s="6">
        <f>ROUND(+'Fiscal Services'!I112,0)</f>
        <v>498</v>
      </c>
      <c r="H17" s="6">
        <f>ROUND(+'Fiscal Services'!V112,0)</f>
        <v>4807</v>
      </c>
      <c r="I17" s="8">
        <f t="shared" si="1"/>
        <v>0.1</v>
      </c>
      <c r="J17" s="7"/>
      <c r="K17" s="9">
        <f t="shared" si="2"/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ROUND(+'Fiscal Services'!I13,0)</f>
        <v>53305</v>
      </c>
      <c r="E18" s="6">
        <f>ROUND(+'Fiscal Services'!V13,0)</f>
        <v>1506</v>
      </c>
      <c r="F18" s="8">
        <f t="shared" si="0"/>
        <v>35.4</v>
      </c>
      <c r="G18" s="6">
        <f>ROUND(+'Fiscal Services'!I113,0)</f>
        <v>49255</v>
      </c>
      <c r="H18" s="6">
        <f>ROUND(+'Fiscal Services'!V113,0)</f>
        <v>1454</v>
      </c>
      <c r="I18" s="8">
        <f t="shared" si="1"/>
        <v>33.88</v>
      </c>
      <c r="J18" s="7"/>
      <c r="K18" s="9">
        <f t="shared" si="2"/>
        <v>-0.0429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ROUND(+'Fiscal Services'!I14,0)</f>
        <v>0</v>
      </c>
      <c r="E19" s="6">
        <f>ROUND(+'Fiscal Services'!V14,0)</f>
        <v>23290</v>
      </c>
      <c r="F19" s="8">
        <f t="shared" si="0"/>
      </c>
      <c r="G19" s="6">
        <f>ROUND(+'Fiscal Services'!I114,0)</f>
        <v>0</v>
      </c>
      <c r="H19" s="6">
        <f>ROUND(+'Fiscal Services'!V114,0)</f>
        <v>24570</v>
      </c>
      <c r="I19" s="8">
        <f t="shared" si="1"/>
      </c>
      <c r="J19" s="7"/>
      <c r="K19" s="9">
        <f t="shared" si="2"/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ROUND(+'Fiscal Services'!I15,0)</f>
        <v>4171329</v>
      </c>
      <c r="E20" s="6">
        <f>ROUND(+'Fiscal Services'!V15,0)</f>
        <v>43532</v>
      </c>
      <c r="F20" s="8">
        <f t="shared" si="0"/>
        <v>95.82</v>
      </c>
      <c r="G20" s="6">
        <f>ROUND(+'Fiscal Services'!I115,0)</f>
        <v>4660696</v>
      </c>
      <c r="H20" s="6">
        <f>ROUND(+'Fiscal Services'!V115,0)</f>
        <v>43020</v>
      </c>
      <c r="I20" s="8">
        <f t="shared" si="1"/>
        <v>108.34</v>
      </c>
      <c r="J20" s="7"/>
      <c r="K20" s="9">
        <f t="shared" si="2"/>
        <v>0.1307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ROUND(+'Fiscal Services'!I16,0)</f>
        <v>0</v>
      </c>
      <c r="E21" s="6">
        <f>ROUND(+'Fiscal Services'!V16,0)</f>
        <v>46717</v>
      </c>
      <c r="F21" s="8">
        <f t="shared" si="0"/>
      </c>
      <c r="G21" s="6">
        <f>ROUND(+'Fiscal Services'!I116,0)</f>
        <v>0</v>
      </c>
      <c r="H21" s="6">
        <f>ROUND(+'Fiscal Services'!V116,0)</f>
        <v>43072</v>
      </c>
      <c r="I21" s="8">
        <f t="shared" si="1"/>
      </c>
      <c r="J21" s="7"/>
      <c r="K21" s="9">
        <f t="shared" si="2"/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ROUND(+'Fiscal Services'!I17,0)</f>
        <v>97925</v>
      </c>
      <c r="E22" s="6">
        <f>ROUND(+'Fiscal Services'!V17,0)</f>
        <v>3584</v>
      </c>
      <c r="F22" s="8">
        <f t="shared" si="0"/>
        <v>27.32</v>
      </c>
      <c r="G22" s="6">
        <f>ROUND(+'Fiscal Services'!I117,0)</f>
        <v>0</v>
      </c>
      <c r="H22" s="6">
        <f>ROUND(+'Fiscal Services'!V117,0)</f>
        <v>3826</v>
      </c>
      <c r="I22" s="8">
        <f t="shared" si="1"/>
      </c>
      <c r="J22" s="7"/>
      <c r="K22" s="9">
        <f t="shared" si="2"/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ROUND(+'Fiscal Services'!I18,0)</f>
        <v>0</v>
      </c>
      <c r="E23" s="6">
        <f>ROUND(+'Fiscal Services'!V18,0)</f>
        <v>18891</v>
      </c>
      <c r="F23" s="8">
        <f t="shared" si="0"/>
      </c>
      <c r="G23" s="6">
        <f>ROUND(+'Fiscal Services'!I118,0)</f>
        <v>0</v>
      </c>
      <c r="H23" s="6">
        <f>ROUND(+'Fiscal Services'!V118,0)</f>
        <v>24058</v>
      </c>
      <c r="I23" s="8">
        <f t="shared" si="1"/>
      </c>
      <c r="J23" s="7"/>
      <c r="K23" s="9">
        <f t="shared" si="2"/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ROUND(+'Fiscal Services'!I19,0)</f>
        <v>168612</v>
      </c>
      <c r="E24" s="6">
        <f>ROUND(+'Fiscal Services'!V19,0)</f>
        <v>13147</v>
      </c>
      <c r="F24" s="8">
        <f t="shared" si="0"/>
        <v>12.83</v>
      </c>
      <c r="G24" s="6">
        <f>ROUND(+'Fiscal Services'!I119,0)</f>
        <v>318885</v>
      </c>
      <c r="H24" s="6">
        <f>ROUND(+'Fiscal Services'!V119,0)</f>
        <v>13521</v>
      </c>
      <c r="I24" s="8">
        <f t="shared" si="1"/>
        <v>23.58</v>
      </c>
      <c r="J24" s="7"/>
      <c r="K24" s="9">
        <f t="shared" si="2"/>
        <v>0.8379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ROUND(+'Fiscal Services'!I20,0)</f>
        <v>358791</v>
      </c>
      <c r="E25" s="6">
        <f>ROUND(+'Fiscal Services'!V20,0)</f>
        <v>11240</v>
      </c>
      <c r="F25" s="8">
        <f t="shared" si="0"/>
        <v>31.92</v>
      </c>
      <c r="G25" s="6">
        <f>ROUND(+'Fiscal Services'!I120,0)</f>
        <v>365487</v>
      </c>
      <c r="H25" s="6">
        <f>ROUND(+'Fiscal Services'!V120,0)</f>
        <v>11618</v>
      </c>
      <c r="I25" s="8">
        <f t="shared" si="1"/>
        <v>31.46</v>
      </c>
      <c r="J25" s="7"/>
      <c r="K25" s="9">
        <f t="shared" si="2"/>
        <v>-0.0144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ROUND(+'Fiscal Services'!I21,0)</f>
        <v>0</v>
      </c>
      <c r="E26" s="6">
        <f>ROUND(+'Fiscal Services'!V21,0)</f>
        <v>3984</v>
      </c>
      <c r="F26" s="8">
        <f t="shared" si="0"/>
      </c>
      <c r="G26" s="6">
        <f>ROUND(+'Fiscal Services'!I121,0)</f>
        <v>0</v>
      </c>
      <c r="H26" s="6">
        <f>ROUND(+'Fiscal Services'!V121,0)</f>
        <v>4221</v>
      </c>
      <c r="I26" s="8">
        <f t="shared" si="1"/>
      </c>
      <c r="J26" s="7"/>
      <c r="K26" s="9">
        <f t="shared" si="2"/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ROUND(+'Fiscal Services'!I22,0)</f>
        <v>125852</v>
      </c>
      <c r="E27" s="6">
        <f>ROUND(+'Fiscal Services'!V22,0)</f>
        <v>1214</v>
      </c>
      <c r="F27" s="8">
        <f t="shared" si="0"/>
        <v>103.67</v>
      </c>
      <c r="G27" s="6">
        <f>ROUND(+'Fiscal Services'!I122,0)</f>
        <v>150566</v>
      </c>
      <c r="H27" s="6">
        <f>ROUND(+'Fiscal Services'!V122,0)</f>
        <v>1212</v>
      </c>
      <c r="I27" s="8">
        <f t="shared" si="1"/>
        <v>124.23</v>
      </c>
      <c r="J27" s="7"/>
      <c r="K27" s="9">
        <f t="shared" si="2"/>
        <v>0.1983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ROUND(+'Fiscal Services'!I23,0)</f>
        <v>48607</v>
      </c>
      <c r="E28" s="6">
        <f>ROUND(+'Fiscal Services'!V23,0)</f>
        <v>2419</v>
      </c>
      <c r="F28" s="8">
        <f t="shared" si="0"/>
        <v>20.09</v>
      </c>
      <c r="G28" s="6">
        <f>ROUND(+'Fiscal Services'!I123,0)</f>
        <v>0</v>
      </c>
      <c r="H28" s="6">
        <f>ROUND(+'Fiscal Services'!V123,0)</f>
        <v>1940</v>
      </c>
      <c r="I28" s="8">
        <f t="shared" si="1"/>
      </c>
      <c r="J28" s="7"/>
      <c r="K28" s="9">
        <f t="shared" si="2"/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ROUND(+'Fiscal Services'!I24,0)</f>
        <v>49596</v>
      </c>
      <c r="E29" s="6">
        <f>ROUND(+'Fiscal Services'!V24,0)</f>
        <v>13790</v>
      </c>
      <c r="F29" s="8">
        <f t="shared" si="0"/>
        <v>3.6</v>
      </c>
      <c r="G29" s="6">
        <f>ROUND(+'Fiscal Services'!I124,0)</f>
        <v>11745</v>
      </c>
      <c r="H29" s="6">
        <f>ROUND(+'Fiscal Services'!V124,0)</f>
        <v>13198</v>
      </c>
      <c r="I29" s="8">
        <f t="shared" si="1"/>
        <v>0.89</v>
      </c>
      <c r="J29" s="7"/>
      <c r="K29" s="9">
        <f t="shared" si="2"/>
        <v>-0.7528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ROUND(+'Fiscal Services'!I25,0)</f>
        <v>46267</v>
      </c>
      <c r="E30" s="6">
        <f>ROUND(+'Fiscal Services'!V25,0)</f>
        <v>2268</v>
      </c>
      <c r="F30" s="8">
        <f t="shared" si="0"/>
        <v>20.4</v>
      </c>
      <c r="G30" s="6">
        <f>ROUND(+'Fiscal Services'!I125,0)</f>
        <v>68853</v>
      </c>
      <c r="H30" s="6">
        <f>ROUND(+'Fiscal Services'!V125,0)</f>
        <v>1817</v>
      </c>
      <c r="I30" s="8">
        <f t="shared" si="1"/>
        <v>37.89</v>
      </c>
      <c r="J30" s="7"/>
      <c r="K30" s="9">
        <f t="shared" si="2"/>
        <v>0.8574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ROUND(+'Fiscal Services'!I26,0)</f>
        <v>23280</v>
      </c>
      <c r="E31" s="6">
        <f>ROUND(+'Fiscal Services'!V26,0)</f>
        <v>1630</v>
      </c>
      <c r="F31" s="8">
        <f t="shared" si="0"/>
        <v>14.28</v>
      </c>
      <c r="G31" s="6">
        <f>ROUND(+'Fiscal Services'!I126,0)</f>
        <v>47739</v>
      </c>
      <c r="H31" s="6">
        <f>ROUND(+'Fiscal Services'!V126,0)</f>
        <v>1521</v>
      </c>
      <c r="I31" s="8">
        <f t="shared" si="1"/>
        <v>31.39</v>
      </c>
      <c r="J31" s="7"/>
      <c r="K31" s="9">
        <f t="shared" si="2"/>
        <v>1.1982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ROUND(+'Fiscal Services'!I27,0)</f>
        <v>836045</v>
      </c>
      <c r="E32" s="6">
        <f>ROUND(+'Fiscal Services'!V27,0)</f>
        <v>31658</v>
      </c>
      <c r="F32" s="8">
        <f t="shared" si="0"/>
        <v>26.41</v>
      </c>
      <c r="G32" s="6">
        <f>ROUND(+'Fiscal Services'!I127,0)</f>
        <v>899917</v>
      </c>
      <c r="H32" s="6">
        <f>ROUND(+'Fiscal Services'!V127,0)</f>
        <v>33827</v>
      </c>
      <c r="I32" s="8">
        <f t="shared" si="1"/>
        <v>26.6</v>
      </c>
      <c r="J32" s="7"/>
      <c r="K32" s="9">
        <f t="shared" si="2"/>
        <v>0.0072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ROUND(+'Fiscal Services'!I28,0)</f>
        <v>601621</v>
      </c>
      <c r="E33" s="6">
        <f>ROUND(+'Fiscal Services'!V28,0)</f>
        <v>11731</v>
      </c>
      <c r="F33" s="8">
        <f t="shared" si="0"/>
        <v>51.28</v>
      </c>
      <c r="G33" s="6">
        <f>ROUND(+'Fiscal Services'!I128,0)</f>
        <v>644145</v>
      </c>
      <c r="H33" s="6">
        <f>ROUND(+'Fiscal Services'!V128,0)</f>
        <v>12132</v>
      </c>
      <c r="I33" s="8">
        <f t="shared" si="1"/>
        <v>53.09</v>
      </c>
      <c r="J33" s="7"/>
      <c r="K33" s="9">
        <f t="shared" si="2"/>
        <v>0.0353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ROUND(+'Fiscal Services'!I29,0)</f>
        <v>371520</v>
      </c>
      <c r="E34" s="6">
        <f>ROUND(+'Fiscal Services'!V29,0)</f>
        <v>6208</v>
      </c>
      <c r="F34" s="8">
        <f t="shared" si="0"/>
        <v>59.85</v>
      </c>
      <c r="G34" s="6">
        <f>ROUND(+'Fiscal Services'!I129,0)</f>
        <v>332511</v>
      </c>
      <c r="H34" s="6">
        <f>ROUND(+'Fiscal Services'!V129,0)</f>
        <v>6490</v>
      </c>
      <c r="I34" s="8">
        <f t="shared" si="1"/>
        <v>51.23</v>
      </c>
      <c r="J34" s="7"/>
      <c r="K34" s="9">
        <f t="shared" si="2"/>
        <v>-0.144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ROUND(+'Fiscal Services'!I30,0)</f>
        <v>101892</v>
      </c>
      <c r="E35" s="6">
        <f>ROUND(+'Fiscal Services'!V30,0)</f>
        <v>1836</v>
      </c>
      <c r="F35" s="8">
        <f t="shared" si="0"/>
        <v>55.5</v>
      </c>
      <c r="G35" s="6">
        <f>ROUND(+'Fiscal Services'!I130,0)</f>
        <v>48591</v>
      </c>
      <c r="H35" s="6">
        <f>ROUND(+'Fiscal Services'!V130,0)</f>
        <v>1549</v>
      </c>
      <c r="I35" s="8">
        <f t="shared" si="1"/>
        <v>31.37</v>
      </c>
      <c r="J35" s="7"/>
      <c r="K35" s="9">
        <f t="shared" si="2"/>
        <v>-0.4348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ROUND(+'Fiscal Services'!I31,0)</f>
        <v>33869</v>
      </c>
      <c r="E36" s="6">
        <f>ROUND(+'Fiscal Services'!V31,0)</f>
        <v>252</v>
      </c>
      <c r="F36" s="8">
        <f t="shared" si="0"/>
        <v>134.4</v>
      </c>
      <c r="G36" s="6">
        <f>ROUND(+'Fiscal Services'!I131,0)</f>
        <v>35700</v>
      </c>
      <c r="H36" s="6">
        <f>ROUND(+'Fiscal Services'!V131,0)</f>
        <v>237</v>
      </c>
      <c r="I36" s="8">
        <f t="shared" si="1"/>
        <v>150.63</v>
      </c>
      <c r="J36" s="7"/>
      <c r="K36" s="9">
        <f t="shared" si="2"/>
        <v>0.1208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ROUND(+'Fiscal Services'!I32,0)</f>
        <v>73166</v>
      </c>
      <c r="E37" s="6">
        <f>ROUND(+'Fiscal Services'!V32,0)</f>
        <v>22063</v>
      </c>
      <c r="F37" s="8">
        <f t="shared" si="0"/>
        <v>3.32</v>
      </c>
      <c r="G37" s="6">
        <f>ROUND(+'Fiscal Services'!I132,0)</f>
        <v>0</v>
      </c>
      <c r="H37" s="6">
        <f>ROUND(+'Fiscal Services'!V132,0)</f>
        <v>21554</v>
      </c>
      <c r="I37" s="8">
        <f t="shared" si="1"/>
      </c>
      <c r="J37" s="7"/>
      <c r="K37" s="9">
        <f t="shared" si="2"/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ROUND(+'Fiscal Services'!I33,0)</f>
        <v>97336</v>
      </c>
      <c r="E38" s="6">
        <f>ROUND(+'Fiscal Services'!V33,0)</f>
        <v>224</v>
      </c>
      <c r="F38" s="8">
        <f t="shared" si="0"/>
        <v>434.54</v>
      </c>
      <c r="G38" s="6">
        <f>ROUND(+'Fiscal Services'!I133,0)</f>
        <v>384776</v>
      </c>
      <c r="H38" s="6">
        <f>ROUND(+'Fiscal Services'!V133,0)</f>
        <v>509</v>
      </c>
      <c r="I38" s="8">
        <f t="shared" si="1"/>
        <v>755.94</v>
      </c>
      <c r="J38" s="7"/>
      <c r="K38" s="9">
        <f t="shared" si="2"/>
        <v>0.7396</v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Services'!I34,0)</f>
        <v>3781</v>
      </c>
      <c r="E39" s="6">
        <f>ROUND(+'Fiscal Services'!V34,0)</f>
        <v>47661</v>
      </c>
      <c r="F39" s="8">
        <f t="shared" si="0"/>
        <v>0.08</v>
      </c>
      <c r="G39" s="6">
        <f>ROUND(+'Fiscal Services'!I134,0)</f>
        <v>141</v>
      </c>
      <c r="H39" s="6">
        <f>ROUND(+'Fiscal Services'!V134,0)</f>
        <v>52314</v>
      </c>
      <c r="I39" s="8">
        <f t="shared" si="1"/>
        <v>0</v>
      </c>
      <c r="J39" s="7"/>
      <c r="K39" s="9">
        <f t="shared" si="2"/>
        <v>-1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ROUND(+'Fiscal Services'!I35,0)</f>
        <v>126371</v>
      </c>
      <c r="E40" s="6">
        <f>ROUND(+'Fiscal Services'!V35,0)</f>
        <v>4378</v>
      </c>
      <c r="F40" s="8">
        <f t="shared" si="0"/>
        <v>28.87</v>
      </c>
      <c r="G40" s="6">
        <f>ROUND(+'Fiscal Services'!I135,0)</f>
        <v>136511</v>
      </c>
      <c r="H40" s="6">
        <f>ROUND(+'Fiscal Services'!V135,0)</f>
        <v>4690</v>
      </c>
      <c r="I40" s="8">
        <f t="shared" si="1"/>
        <v>29.11</v>
      </c>
      <c r="J40" s="7"/>
      <c r="K40" s="9">
        <f t="shared" si="2"/>
        <v>0.0083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ROUND(+'Fiscal Services'!I36,0)</f>
        <v>0</v>
      </c>
      <c r="E41" s="6">
        <f>ROUND(+'Fiscal Services'!V36,0)</f>
        <v>1264</v>
      </c>
      <c r="F41" s="8">
        <f t="shared" si="0"/>
      </c>
      <c r="G41" s="6">
        <f>ROUND(+'Fiscal Services'!I136,0)</f>
        <v>0</v>
      </c>
      <c r="H41" s="6">
        <f>ROUND(+'Fiscal Services'!V136,0)</f>
        <v>1369</v>
      </c>
      <c r="I41" s="8">
        <f t="shared" si="1"/>
      </c>
      <c r="J41" s="7"/>
      <c r="K41" s="9">
        <f t="shared" si="2"/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Services'!I37,0)</f>
        <v>0</v>
      </c>
      <c r="E42" s="6">
        <f>ROUND(+'Fiscal Services'!V37,0)</f>
        <v>13168</v>
      </c>
      <c r="F42" s="8">
        <f t="shared" si="0"/>
      </c>
      <c r="G42" s="6">
        <f>ROUND(+'Fiscal Services'!I137,0)</f>
        <v>0</v>
      </c>
      <c r="H42" s="6">
        <f>ROUND(+'Fiscal Services'!V137,0)</f>
        <v>12871</v>
      </c>
      <c r="I42" s="8">
        <f t="shared" si="1"/>
      </c>
      <c r="J42" s="7"/>
      <c r="K42" s="9">
        <f t="shared" si="2"/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ROUND(+'Fiscal Services'!I38,0)</f>
        <v>115966</v>
      </c>
      <c r="E43" s="6">
        <f>ROUND(+'Fiscal Services'!V38,0)</f>
        <v>5790</v>
      </c>
      <c r="F43" s="8">
        <f t="shared" si="0"/>
        <v>20.03</v>
      </c>
      <c r="G43" s="6">
        <f>ROUND(+'Fiscal Services'!I138,0)</f>
        <v>113698</v>
      </c>
      <c r="H43" s="6">
        <f>ROUND(+'Fiscal Services'!V138,0)</f>
        <v>5972</v>
      </c>
      <c r="I43" s="8">
        <f t="shared" si="1"/>
        <v>19.04</v>
      </c>
      <c r="J43" s="7"/>
      <c r="K43" s="9">
        <f t="shared" si="2"/>
        <v>-0.0494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ROUND(+'Fiscal Services'!I39,0)</f>
        <v>80384</v>
      </c>
      <c r="E44" s="6">
        <f>ROUND(+'Fiscal Services'!V39,0)</f>
        <v>4926</v>
      </c>
      <c r="F44" s="8">
        <f t="shared" si="0"/>
        <v>16.32</v>
      </c>
      <c r="G44" s="6">
        <f>ROUND(+'Fiscal Services'!I139,0)</f>
        <v>74280</v>
      </c>
      <c r="H44" s="6">
        <f>ROUND(+'Fiscal Services'!V139,0)</f>
        <v>4607</v>
      </c>
      <c r="I44" s="8">
        <f t="shared" si="1"/>
        <v>16.12</v>
      </c>
      <c r="J44" s="7"/>
      <c r="K44" s="9">
        <f t="shared" si="2"/>
        <v>-0.0123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ROUND(+'Fiscal Services'!I40,0)</f>
        <v>630</v>
      </c>
      <c r="E45" s="6">
        <f>ROUND(+'Fiscal Services'!V40,0)</f>
        <v>2275</v>
      </c>
      <c r="F45" s="8">
        <f t="shared" si="0"/>
        <v>0.28</v>
      </c>
      <c r="G45" s="6">
        <f>ROUND(+'Fiscal Services'!I140,0)</f>
        <v>0</v>
      </c>
      <c r="H45" s="6">
        <f>ROUND(+'Fiscal Services'!V140,0)</f>
        <v>2016</v>
      </c>
      <c r="I45" s="8">
        <f t="shared" si="1"/>
      </c>
      <c r="J45" s="7"/>
      <c r="K45" s="9">
        <f t="shared" si="2"/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ROUND(+'Fiscal Services'!I41,0)</f>
        <v>163991</v>
      </c>
      <c r="E46" s="6">
        <f>ROUND(+'Fiscal Services'!V41,0)</f>
        <v>5384</v>
      </c>
      <c r="F46" s="8">
        <f t="shared" si="0"/>
        <v>30.46</v>
      </c>
      <c r="G46" s="6">
        <f>ROUND(+'Fiscal Services'!I141,0)</f>
        <v>0</v>
      </c>
      <c r="H46" s="6">
        <f>ROUND(+'Fiscal Services'!V141,0)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ROUND(+'Fiscal Services'!I42,0)</f>
        <v>33964</v>
      </c>
      <c r="E47" s="6">
        <f>ROUND(+'Fiscal Services'!V42,0)</f>
        <v>521</v>
      </c>
      <c r="F47" s="8">
        <f t="shared" si="0"/>
        <v>65.19</v>
      </c>
      <c r="G47" s="6">
        <f>ROUND(+'Fiscal Services'!I142,0)</f>
        <v>91028</v>
      </c>
      <c r="H47" s="6">
        <f>ROUND(+'Fiscal Services'!V142,0)</f>
        <v>588</v>
      </c>
      <c r="I47" s="8">
        <f t="shared" si="1"/>
        <v>154.81</v>
      </c>
      <c r="J47" s="7"/>
      <c r="K47" s="9">
        <f t="shared" si="2"/>
        <v>1.3748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ROUND(+'Fiscal Services'!I43,0)</f>
        <v>165083</v>
      </c>
      <c r="E48" s="6">
        <f>ROUND(+'Fiscal Services'!V43,0)</f>
        <v>1899</v>
      </c>
      <c r="F48" s="8">
        <f t="shared" si="0"/>
        <v>86.93</v>
      </c>
      <c r="G48" s="6">
        <f>ROUND(+'Fiscal Services'!I143,0)</f>
        <v>168730</v>
      </c>
      <c r="H48" s="6">
        <f>ROUND(+'Fiscal Services'!V143,0)</f>
        <v>1895</v>
      </c>
      <c r="I48" s="8">
        <f t="shared" si="1"/>
        <v>89.04</v>
      </c>
      <c r="J48" s="7"/>
      <c r="K48" s="9">
        <f t="shared" si="2"/>
        <v>0.0243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ROUND(+'Fiscal Services'!I44,0)</f>
        <v>1285774</v>
      </c>
      <c r="E49" s="6">
        <f>ROUND(+'Fiscal Services'!V44,0)</f>
        <v>20908</v>
      </c>
      <c r="F49" s="8">
        <f t="shared" si="0"/>
        <v>61.5</v>
      </c>
      <c r="G49" s="6">
        <f>ROUND(+'Fiscal Services'!I144,0)</f>
        <v>1945987</v>
      </c>
      <c r="H49" s="6">
        <f>ROUND(+'Fiscal Services'!V144,0)</f>
        <v>21534</v>
      </c>
      <c r="I49" s="8">
        <f t="shared" si="1"/>
        <v>90.37</v>
      </c>
      <c r="J49" s="7"/>
      <c r="K49" s="9">
        <f t="shared" si="2"/>
        <v>0.4694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Services'!I45,0)</f>
        <v>3219926</v>
      </c>
      <c r="E50" s="6">
        <f>ROUND(+'Fiscal Services'!V45,0)</f>
        <v>48016</v>
      </c>
      <c r="F50" s="8">
        <f t="shared" si="0"/>
        <v>67.06</v>
      </c>
      <c r="G50" s="6">
        <f>ROUND(+'Fiscal Services'!I145,0)</f>
        <v>3725225</v>
      </c>
      <c r="H50" s="6">
        <f>ROUND(+'Fiscal Services'!V145,0)</f>
        <v>48950</v>
      </c>
      <c r="I50" s="8">
        <f t="shared" si="1"/>
        <v>76.1</v>
      </c>
      <c r="J50" s="7"/>
      <c r="K50" s="9">
        <f t="shared" si="2"/>
        <v>0.1348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ROUND(+'Fiscal Services'!I46,0)</f>
        <v>78049</v>
      </c>
      <c r="E51" s="6">
        <f>ROUND(+'Fiscal Services'!V46,0)</f>
        <v>501</v>
      </c>
      <c r="F51" s="8">
        <f t="shared" si="0"/>
        <v>155.79</v>
      </c>
      <c r="G51" s="6">
        <f>ROUND(+'Fiscal Services'!I146,0)</f>
        <v>47543</v>
      </c>
      <c r="H51" s="6">
        <f>ROUND(+'Fiscal Services'!V146,0)</f>
        <v>591</v>
      </c>
      <c r="I51" s="8">
        <f t="shared" si="1"/>
        <v>80.45</v>
      </c>
      <c r="J51" s="7"/>
      <c r="K51" s="9">
        <f t="shared" si="2"/>
        <v>-0.4836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ROUND(+'Fiscal Services'!I47,0)</f>
        <v>777175</v>
      </c>
      <c r="E52" s="6">
        <f>ROUND(+'Fiscal Services'!V47,0)</f>
        <v>23626</v>
      </c>
      <c r="F52" s="8">
        <f t="shared" si="0"/>
        <v>32.89</v>
      </c>
      <c r="G52" s="6">
        <f>ROUND(+'Fiscal Services'!I147,0)</f>
        <v>368160</v>
      </c>
      <c r="H52" s="6">
        <f>ROUND(+'Fiscal Services'!V147,0)</f>
        <v>24107</v>
      </c>
      <c r="I52" s="8">
        <f t="shared" si="1"/>
        <v>15.27</v>
      </c>
      <c r="J52" s="7"/>
      <c r="K52" s="9">
        <f t="shared" si="2"/>
        <v>-0.5357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ROUND(+'Fiscal Services'!I48,0)</f>
        <v>217979</v>
      </c>
      <c r="E53" s="6">
        <f>ROUND(+'Fiscal Services'!V48,0)</f>
        <v>36964</v>
      </c>
      <c r="F53" s="8">
        <f t="shared" si="0"/>
        <v>5.9</v>
      </c>
      <c r="G53" s="6">
        <f>ROUND(+'Fiscal Services'!I148,0)</f>
        <v>91724</v>
      </c>
      <c r="H53" s="6">
        <f>ROUND(+'Fiscal Services'!V148,0)</f>
        <v>40193</v>
      </c>
      <c r="I53" s="8">
        <f t="shared" si="1"/>
        <v>2.28</v>
      </c>
      <c r="J53" s="7"/>
      <c r="K53" s="9">
        <f t="shared" si="2"/>
        <v>-0.6136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ROUND(+'Fiscal Services'!I49,0)</f>
        <v>0</v>
      </c>
      <c r="E54" s="6">
        <f>ROUND(+'Fiscal Services'!V49,0)</f>
        <v>11965</v>
      </c>
      <c r="F54" s="8">
        <f t="shared" si="0"/>
      </c>
      <c r="G54" s="6">
        <f>ROUND(+'Fiscal Services'!I149,0)</f>
        <v>0</v>
      </c>
      <c r="H54" s="6">
        <f>ROUND(+'Fiscal Services'!V149,0)</f>
        <v>12684</v>
      </c>
      <c r="I54" s="8">
        <f t="shared" si="1"/>
      </c>
      <c r="J54" s="7"/>
      <c r="K54" s="9">
        <f t="shared" si="2"/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ROUND(+'Fiscal Services'!I50,0)</f>
        <v>153352</v>
      </c>
      <c r="E55" s="6">
        <f>ROUND(+'Fiscal Services'!V50,0)</f>
        <v>7752</v>
      </c>
      <c r="F55" s="8">
        <f t="shared" si="0"/>
        <v>19.78</v>
      </c>
      <c r="G55" s="6">
        <f>ROUND(+'Fiscal Services'!I150,0)</f>
        <v>173352</v>
      </c>
      <c r="H55" s="6">
        <f>ROUND(+'Fiscal Services'!V150,0)</f>
        <v>8079</v>
      </c>
      <c r="I55" s="8">
        <f t="shared" si="1"/>
        <v>21.46</v>
      </c>
      <c r="J55" s="7"/>
      <c r="K55" s="9">
        <f t="shared" si="2"/>
        <v>0.0849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ROUND(+'Fiscal Services'!I51,0)</f>
        <v>102412</v>
      </c>
      <c r="E56" s="6">
        <f>ROUND(+'Fiscal Services'!V51,0)</f>
        <v>289</v>
      </c>
      <c r="F56" s="8">
        <f t="shared" si="0"/>
        <v>354.37</v>
      </c>
      <c r="G56" s="6">
        <f>ROUND(+'Fiscal Services'!I151,0)</f>
        <v>79945</v>
      </c>
      <c r="H56" s="6">
        <f>ROUND(+'Fiscal Services'!V151,0)</f>
        <v>1252</v>
      </c>
      <c r="I56" s="8">
        <f t="shared" si="1"/>
        <v>63.85</v>
      </c>
      <c r="J56" s="7"/>
      <c r="K56" s="9">
        <f t="shared" si="2"/>
        <v>-0.8198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ROUND(+'Fiscal Services'!I52,0)</f>
        <v>699315</v>
      </c>
      <c r="E57" s="6">
        <f>ROUND(+'Fiscal Services'!V52,0)</f>
        <v>15861</v>
      </c>
      <c r="F57" s="8">
        <f t="shared" si="0"/>
        <v>44.09</v>
      </c>
      <c r="G57" s="6">
        <f>ROUND(+'Fiscal Services'!I152,0)</f>
        <v>921530</v>
      </c>
      <c r="H57" s="6">
        <f>ROUND(+'Fiscal Services'!V152,0)</f>
        <v>15975</v>
      </c>
      <c r="I57" s="8">
        <f t="shared" si="1"/>
        <v>57.69</v>
      </c>
      <c r="J57" s="7"/>
      <c r="K57" s="9">
        <f t="shared" si="2"/>
        <v>0.3085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ROUND(+'Fiscal Services'!I53,0)</f>
        <v>81319</v>
      </c>
      <c r="E58" s="6">
        <f>ROUND(+'Fiscal Services'!V53,0)</f>
        <v>21255</v>
      </c>
      <c r="F58" s="8">
        <f t="shared" si="0"/>
        <v>3.83</v>
      </c>
      <c r="G58" s="6">
        <f>ROUND(+'Fiscal Services'!I153,0)</f>
        <v>3234</v>
      </c>
      <c r="H58" s="6">
        <f>ROUND(+'Fiscal Services'!V153,0)</f>
        <v>22355</v>
      </c>
      <c r="I58" s="8">
        <f t="shared" si="1"/>
        <v>0.14</v>
      </c>
      <c r="J58" s="7"/>
      <c r="K58" s="9">
        <f t="shared" si="2"/>
        <v>-0.9634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ROUND(+'Fiscal Services'!I54,0)</f>
        <v>22238</v>
      </c>
      <c r="E59" s="6">
        <f>ROUND(+'Fiscal Services'!V54,0)</f>
        <v>4055</v>
      </c>
      <c r="F59" s="8">
        <f t="shared" si="0"/>
        <v>5.48</v>
      </c>
      <c r="G59" s="6">
        <f>ROUND(+'Fiscal Services'!I154,0)</f>
        <v>38016</v>
      </c>
      <c r="H59" s="6">
        <f>ROUND(+'Fiscal Services'!V154,0)</f>
        <v>4400</v>
      </c>
      <c r="I59" s="8">
        <f t="shared" si="1"/>
        <v>8.64</v>
      </c>
      <c r="J59" s="7"/>
      <c r="K59" s="9">
        <f t="shared" si="2"/>
        <v>0.5766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ROUND(+'Fiscal Services'!I55,0)</f>
        <v>43415</v>
      </c>
      <c r="E60" s="6">
        <f>ROUND(+'Fiscal Services'!V55,0)</f>
        <v>494</v>
      </c>
      <c r="F60" s="8">
        <f t="shared" si="0"/>
        <v>87.88</v>
      </c>
      <c r="G60" s="6">
        <f>ROUND(+'Fiscal Services'!I155,0)</f>
        <v>59096</v>
      </c>
      <c r="H60" s="6">
        <f>ROUND(+'Fiscal Services'!V155,0)</f>
        <v>623</v>
      </c>
      <c r="I60" s="8">
        <f t="shared" si="1"/>
        <v>94.86</v>
      </c>
      <c r="J60" s="7"/>
      <c r="K60" s="9">
        <f t="shared" si="2"/>
        <v>0.0794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ROUND(+'Fiscal Services'!I56,0)</f>
        <v>383593</v>
      </c>
      <c r="E61" s="6">
        <f>ROUND(+'Fiscal Services'!V56,0)</f>
        <v>28659</v>
      </c>
      <c r="F61" s="8">
        <f t="shared" si="0"/>
        <v>13.38</v>
      </c>
      <c r="G61" s="6">
        <f>ROUND(+'Fiscal Services'!I156,0)</f>
        <v>560517</v>
      </c>
      <c r="H61" s="6">
        <f>ROUND(+'Fiscal Services'!V156,0)</f>
        <v>28694</v>
      </c>
      <c r="I61" s="8">
        <f t="shared" si="1"/>
        <v>19.53</v>
      </c>
      <c r="J61" s="7"/>
      <c r="K61" s="9">
        <f t="shared" si="2"/>
        <v>0.4596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ROUND(+'Fiscal Services'!I57,0)</f>
        <v>0</v>
      </c>
      <c r="E62" s="6">
        <f>ROUND(+'Fiscal Services'!V57,0)</f>
        <v>30005</v>
      </c>
      <c r="F62" s="8">
        <f t="shared" si="0"/>
      </c>
      <c r="G62" s="6">
        <f>ROUND(+'Fiscal Services'!I157,0)</f>
        <v>0</v>
      </c>
      <c r="H62" s="6">
        <f>ROUND(+'Fiscal Services'!V157,0)</f>
        <v>32043</v>
      </c>
      <c r="I62" s="8">
        <f t="shared" si="1"/>
      </c>
      <c r="J62" s="7"/>
      <c r="K62" s="9">
        <f t="shared" si="2"/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ROUND(+'Fiscal Services'!I58,0)</f>
        <v>55317</v>
      </c>
      <c r="E63" s="6">
        <f>ROUND(+'Fiscal Services'!V58,0)</f>
        <v>3063</v>
      </c>
      <c r="F63" s="8">
        <f t="shared" si="0"/>
        <v>18.06</v>
      </c>
      <c r="G63" s="6">
        <f>ROUND(+'Fiscal Services'!I158,0)</f>
        <v>69674</v>
      </c>
      <c r="H63" s="6">
        <f>ROUND(+'Fiscal Services'!V158,0)</f>
        <v>3023</v>
      </c>
      <c r="I63" s="8">
        <f t="shared" si="1"/>
        <v>23.05</v>
      </c>
      <c r="J63" s="7"/>
      <c r="K63" s="9">
        <f t="shared" si="2"/>
        <v>0.2763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ROUND(+'Fiscal Services'!I59,0)</f>
        <v>0</v>
      </c>
      <c r="E64" s="6">
        <f>ROUND(+'Fiscal Services'!V59,0)</f>
        <v>897</v>
      </c>
      <c r="F64" s="8">
        <f t="shared" si="0"/>
      </c>
      <c r="G64" s="6">
        <f>ROUND(+'Fiscal Services'!I159,0)</f>
        <v>0</v>
      </c>
      <c r="H64" s="6">
        <f>ROUND(+'Fiscal Services'!V159,0)</f>
        <v>937</v>
      </c>
      <c r="I64" s="8">
        <f t="shared" si="1"/>
      </c>
      <c r="J64" s="7"/>
      <c r="K64" s="9">
        <f t="shared" si="2"/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ROUND(+'Fiscal Services'!I60,0)</f>
        <v>88129</v>
      </c>
      <c r="E65" s="6">
        <f>ROUND(+'Fiscal Services'!V60,0)</f>
        <v>1330</v>
      </c>
      <c r="F65" s="8">
        <f t="shared" si="0"/>
        <v>66.26</v>
      </c>
      <c r="G65" s="6">
        <f>ROUND(+'Fiscal Services'!I160,0)</f>
        <v>41560</v>
      </c>
      <c r="H65" s="6">
        <f>ROUND(+'Fiscal Services'!V160,0)</f>
        <v>2219</v>
      </c>
      <c r="I65" s="8">
        <f t="shared" si="1"/>
        <v>18.73</v>
      </c>
      <c r="J65" s="7"/>
      <c r="K65" s="9">
        <f t="shared" si="2"/>
        <v>-0.7173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ROUND(+'Fiscal Services'!I61,0)</f>
        <v>97</v>
      </c>
      <c r="E66" s="6">
        <f>ROUND(+'Fiscal Services'!V61,0)</f>
        <v>4449</v>
      </c>
      <c r="F66" s="8">
        <f t="shared" si="0"/>
        <v>0.02</v>
      </c>
      <c r="G66" s="6">
        <f>ROUND(+'Fiscal Services'!I161,0)</f>
        <v>91</v>
      </c>
      <c r="H66" s="6">
        <f>ROUND(+'Fiscal Services'!V161,0)</f>
        <v>4267</v>
      </c>
      <c r="I66" s="8">
        <f t="shared" si="1"/>
        <v>0.02</v>
      </c>
      <c r="J66" s="7"/>
      <c r="K66" s="9">
        <f t="shared" si="2"/>
        <v>0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ROUND(+'Fiscal Services'!I62,0)</f>
        <v>7869</v>
      </c>
      <c r="E67" s="6">
        <f>ROUND(+'Fiscal Services'!V62,0)</f>
        <v>1717</v>
      </c>
      <c r="F67" s="8">
        <f t="shared" si="0"/>
        <v>4.58</v>
      </c>
      <c r="G67" s="6">
        <f>ROUND(+'Fiscal Services'!I162,0)</f>
        <v>7117</v>
      </c>
      <c r="H67" s="6">
        <f>ROUND(+'Fiscal Services'!V162,0)</f>
        <v>1813</v>
      </c>
      <c r="I67" s="8">
        <f t="shared" si="1"/>
        <v>3.93</v>
      </c>
      <c r="J67" s="7"/>
      <c r="K67" s="9">
        <f t="shared" si="2"/>
        <v>-0.1419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ROUND(+'Fiscal Services'!I63,0)</f>
        <v>271911</v>
      </c>
      <c r="E68" s="6">
        <f>ROUND(+'Fiscal Services'!V63,0)</f>
        <v>34477</v>
      </c>
      <c r="F68" s="8">
        <f t="shared" si="0"/>
        <v>7.89</v>
      </c>
      <c r="G68" s="6">
        <f>ROUND(+'Fiscal Services'!I163,0)</f>
        <v>2639336</v>
      </c>
      <c r="H68" s="6">
        <f>ROUND(+'Fiscal Services'!V163,0)</f>
        <v>34729</v>
      </c>
      <c r="I68" s="8">
        <f t="shared" si="1"/>
        <v>76</v>
      </c>
      <c r="J68" s="7"/>
      <c r="K68" s="9">
        <f t="shared" si="2"/>
        <v>8.6324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ROUND(+'Fiscal Services'!I64,0)</f>
        <v>121460</v>
      </c>
      <c r="E69" s="6">
        <f>ROUND(+'Fiscal Services'!V64,0)</f>
        <v>7230</v>
      </c>
      <c r="F69" s="8">
        <f t="shared" si="0"/>
        <v>16.8</v>
      </c>
      <c r="G69" s="6">
        <f>ROUND(+'Fiscal Services'!I164,0)</f>
        <v>195047</v>
      </c>
      <c r="H69" s="6">
        <f>ROUND(+'Fiscal Services'!V164,0)</f>
        <v>6463</v>
      </c>
      <c r="I69" s="8">
        <f t="shared" si="1"/>
        <v>30.18</v>
      </c>
      <c r="J69" s="7"/>
      <c r="K69" s="9">
        <f t="shared" si="2"/>
        <v>0.7964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ROUND(+'Fiscal Services'!I65,0)</f>
        <v>0</v>
      </c>
      <c r="E70" s="6">
        <f>ROUND(+'Fiscal Services'!V65,0)</f>
        <v>2799</v>
      </c>
      <c r="F70" s="8">
        <f t="shared" si="0"/>
      </c>
      <c r="G70" s="6">
        <f>ROUND(+'Fiscal Services'!I165,0)</f>
        <v>0</v>
      </c>
      <c r="H70" s="6">
        <f>ROUND(+'Fiscal Services'!V165,0)</f>
        <v>2947</v>
      </c>
      <c r="I70" s="8">
        <f t="shared" si="1"/>
      </c>
      <c r="J70" s="7"/>
      <c r="K70" s="9">
        <f t="shared" si="2"/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ROUND(+'Fiscal Services'!I66,0)</f>
        <v>0</v>
      </c>
      <c r="E71" s="6">
        <f>ROUND(+'Fiscal Services'!V66,0)</f>
        <v>1358</v>
      </c>
      <c r="F71" s="8">
        <f t="shared" si="0"/>
      </c>
      <c r="G71" s="6">
        <f>ROUND(+'Fiscal Services'!I166,0)</f>
        <v>0</v>
      </c>
      <c r="H71" s="6">
        <f>ROUND(+'Fiscal Services'!V166,0)</f>
        <v>614</v>
      </c>
      <c r="I71" s="8">
        <f t="shared" si="1"/>
      </c>
      <c r="J71" s="7"/>
      <c r="K71" s="9">
        <f t="shared" si="2"/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ROUND(+'Fiscal Services'!I67,0)</f>
        <v>0</v>
      </c>
      <c r="E72" s="6">
        <f>ROUND(+'Fiscal Services'!V67,0)</f>
        <v>33572</v>
      </c>
      <c r="F72" s="8">
        <f t="shared" si="0"/>
      </c>
      <c r="G72" s="6">
        <f>ROUND(+'Fiscal Services'!I167,0)</f>
        <v>8575</v>
      </c>
      <c r="H72" s="6">
        <f>ROUND(+'Fiscal Services'!V167,0)</f>
        <v>34768</v>
      </c>
      <c r="I72" s="8">
        <f t="shared" si="1"/>
        <v>0.25</v>
      </c>
      <c r="J72" s="7"/>
      <c r="K72" s="9">
        <f t="shared" si="2"/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ROUND(+'Fiscal Services'!I68,0)</f>
        <v>311962</v>
      </c>
      <c r="E73" s="6">
        <f>ROUND(+'Fiscal Services'!V68,0)</f>
        <v>27113</v>
      </c>
      <c r="F73" s="8">
        <f t="shared" si="0"/>
        <v>11.51</v>
      </c>
      <c r="G73" s="6">
        <f>ROUND(+'Fiscal Services'!I168,0)</f>
        <v>0</v>
      </c>
      <c r="H73" s="6">
        <f>ROUND(+'Fiscal Services'!V168,0)</f>
        <v>28692</v>
      </c>
      <c r="I73" s="8">
        <f t="shared" si="1"/>
      </c>
      <c r="J73" s="7"/>
      <c r="K73" s="9">
        <f t="shared" si="2"/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ROUND(+'Fiscal Services'!I69,0)</f>
        <v>517665</v>
      </c>
      <c r="E74" s="6">
        <f>ROUND(+'Fiscal Services'!V69,0)</f>
        <v>59724</v>
      </c>
      <c r="F74" s="8">
        <f t="shared" si="0"/>
        <v>8.67</v>
      </c>
      <c r="G74" s="6">
        <f>ROUND(+'Fiscal Services'!I169,0)</f>
        <v>100</v>
      </c>
      <c r="H74" s="6">
        <f>ROUND(+'Fiscal Services'!V169,0)</f>
        <v>64334</v>
      </c>
      <c r="I74" s="8">
        <f t="shared" si="1"/>
        <v>0</v>
      </c>
      <c r="J74" s="7"/>
      <c r="K74" s="9">
        <f t="shared" si="2"/>
        <v>-1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ROUND(+'Fiscal Services'!I70,0)</f>
        <v>841354</v>
      </c>
      <c r="E75" s="6">
        <f>ROUND(+'Fiscal Services'!V70,0)</f>
        <v>31048</v>
      </c>
      <c r="F75" s="8">
        <f aca="true" t="shared" si="3" ref="F75:F106">IF(D75=0,"",IF(E75=0,"",ROUND(D75/E75,2)))</f>
        <v>27.1</v>
      </c>
      <c r="G75" s="6">
        <f>ROUND(+'Fiscal Services'!I170,0)</f>
        <v>954959</v>
      </c>
      <c r="H75" s="6">
        <f>ROUND(+'Fiscal Services'!V170,0)</f>
        <v>31549</v>
      </c>
      <c r="I75" s="8">
        <f aca="true" t="shared" si="4" ref="I75:I106">IF(G75=0,"",IF(H75=0,"",ROUND(G75/H75,2)))</f>
        <v>30.27</v>
      </c>
      <c r="J75" s="7"/>
      <c r="K75" s="9">
        <f aca="true" t="shared" si="5" ref="K75:K106">IF(D75=0,"",IF(E75=0,"",IF(G75=0,"",IF(H75=0,"",ROUND(I75/F75-1,4)))))</f>
        <v>0.117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ROUND(+'Fiscal Services'!I71,0)</f>
        <v>129942</v>
      </c>
      <c r="E76" s="6">
        <f>ROUND(+'Fiscal Services'!V71,0)</f>
        <v>1459</v>
      </c>
      <c r="F76" s="8">
        <f t="shared" si="3"/>
        <v>89.06</v>
      </c>
      <c r="G76" s="6">
        <f>ROUND(+'Fiscal Services'!I171,0)</f>
        <v>115229</v>
      </c>
      <c r="H76" s="6">
        <f>ROUND(+'Fiscal Services'!V171,0)</f>
        <v>1701</v>
      </c>
      <c r="I76" s="8">
        <f t="shared" si="4"/>
        <v>67.74</v>
      </c>
      <c r="J76" s="7"/>
      <c r="K76" s="9">
        <f t="shared" si="5"/>
        <v>-0.2394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ROUND(+'Fiscal Services'!I72,0)</f>
        <v>13573</v>
      </c>
      <c r="E77" s="6">
        <f>ROUND(+'Fiscal Services'!V72,0)</f>
        <v>560</v>
      </c>
      <c r="F77" s="8">
        <f t="shared" si="3"/>
        <v>24.24</v>
      </c>
      <c r="G77" s="6">
        <f>ROUND(+'Fiscal Services'!I172,0)</f>
        <v>0</v>
      </c>
      <c r="H77" s="6">
        <f>ROUND(+'Fiscal Services'!V172,0)</f>
        <v>595</v>
      </c>
      <c r="I77" s="8">
        <f t="shared" si="4"/>
      </c>
      <c r="J77" s="7"/>
      <c r="K77" s="9">
        <f t="shared" si="5"/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ROUND(+'Fiscal Services'!I73,0)</f>
        <v>350886</v>
      </c>
      <c r="E78" s="6">
        <f>ROUND(+'Fiscal Services'!V73,0)</f>
        <v>18831</v>
      </c>
      <c r="F78" s="8">
        <f t="shared" si="3"/>
        <v>18.63</v>
      </c>
      <c r="G78" s="6">
        <f>ROUND(+'Fiscal Services'!I173,0)</f>
        <v>397268</v>
      </c>
      <c r="H78" s="6">
        <f>ROUND(+'Fiscal Services'!V173,0)</f>
        <v>17915</v>
      </c>
      <c r="I78" s="8">
        <f t="shared" si="4"/>
        <v>22.18</v>
      </c>
      <c r="J78" s="7"/>
      <c r="K78" s="9">
        <f t="shared" si="5"/>
        <v>0.1906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ROUND(+'Fiscal Services'!I74,0)</f>
        <v>0</v>
      </c>
      <c r="E79" s="6">
        <f>ROUND(+'Fiscal Services'!V74,0)</f>
        <v>1590</v>
      </c>
      <c r="F79" s="8">
        <f t="shared" si="3"/>
      </c>
      <c r="G79" s="6">
        <f>ROUND(+'Fiscal Services'!I174,0)</f>
        <v>0</v>
      </c>
      <c r="H79" s="6">
        <f>ROUND(+'Fiscal Services'!V174,0)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ROUND(+'Fiscal Services'!I75,0)</f>
        <v>1922976</v>
      </c>
      <c r="E80" s="6">
        <f>ROUND(+'Fiscal Services'!V75,0)</f>
        <v>44834</v>
      </c>
      <c r="F80" s="8">
        <f t="shared" si="3"/>
        <v>42.89</v>
      </c>
      <c r="G80" s="6">
        <f>ROUND(+'Fiscal Services'!I175,0)</f>
        <v>1820220</v>
      </c>
      <c r="H80" s="6">
        <f>ROUND(+'Fiscal Services'!V175,0)</f>
        <v>49418</v>
      </c>
      <c r="I80" s="8">
        <f t="shared" si="4"/>
        <v>36.83</v>
      </c>
      <c r="J80" s="7"/>
      <c r="K80" s="9">
        <f t="shared" si="5"/>
        <v>-0.1413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ROUND(+'Fiscal Services'!I76,0)</f>
        <v>56057</v>
      </c>
      <c r="E81" s="6">
        <f>ROUND(+'Fiscal Services'!V76,0)</f>
        <v>3616</v>
      </c>
      <c r="F81" s="8">
        <f t="shared" si="3"/>
        <v>15.5</v>
      </c>
      <c r="G81" s="6">
        <f>ROUND(+'Fiscal Services'!I176,0)</f>
        <v>65465</v>
      </c>
      <c r="H81" s="6">
        <f>ROUND(+'Fiscal Services'!V176,0)</f>
        <v>3480</v>
      </c>
      <c r="I81" s="8">
        <f t="shared" si="4"/>
        <v>18.81</v>
      </c>
      <c r="J81" s="7"/>
      <c r="K81" s="9">
        <f t="shared" si="5"/>
        <v>0.2135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ROUND(+'Fiscal Services'!I77,0)</f>
        <v>63668</v>
      </c>
      <c r="E82" s="6">
        <f>ROUND(+'Fiscal Services'!V77,0)</f>
        <v>1442</v>
      </c>
      <c r="F82" s="8">
        <f t="shared" si="3"/>
        <v>44.15</v>
      </c>
      <c r="G82" s="6">
        <f>ROUND(+'Fiscal Services'!I177,0)</f>
        <v>40253</v>
      </c>
      <c r="H82" s="6">
        <f>ROUND(+'Fiscal Services'!V177,0)</f>
        <v>1566</v>
      </c>
      <c r="I82" s="8">
        <f t="shared" si="4"/>
        <v>25.7</v>
      </c>
      <c r="J82" s="7"/>
      <c r="K82" s="9">
        <f t="shared" si="5"/>
        <v>-0.4179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ROUND(+'Fiscal Services'!I78,0)</f>
        <v>353322</v>
      </c>
      <c r="E83" s="6">
        <f>ROUND(+'Fiscal Services'!V78,0)</f>
        <v>9049</v>
      </c>
      <c r="F83" s="8">
        <f t="shared" si="3"/>
        <v>39.05</v>
      </c>
      <c r="G83" s="6">
        <f>ROUND(+'Fiscal Services'!I178,0)</f>
        <v>203735</v>
      </c>
      <c r="H83" s="6">
        <f>ROUND(+'Fiscal Services'!V178,0)</f>
        <v>8663</v>
      </c>
      <c r="I83" s="8">
        <f t="shared" si="4"/>
        <v>23.52</v>
      </c>
      <c r="J83" s="7"/>
      <c r="K83" s="9">
        <f t="shared" si="5"/>
        <v>-0.3977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ROUND(+'Fiscal Services'!I79,0)</f>
        <v>1281644</v>
      </c>
      <c r="E84" s="6">
        <f>ROUND(+'Fiscal Services'!V79,0)</f>
        <v>44461</v>
      </c>
      <c r="F84" s="8">
        <f t="shared" si="3"/>
        <v>28.83</v>
      </c>
      <c r="G84" s="6">
        <f>ROUND(+'Fiscal Services'!I179,0)</f>
        <v>734083</v>
      </c>
      <c r="H84" s="6">
        <f>ROUND(+'Fiscal Services'!V179,0)</f>
        <v>43169</v>
      </c>
      <c r="I84" s="8">
        <f t="shared" si="4"/>
        <v>17</v>
      </c>
      <c r="J84" s="7"/>
      <c r="K84" s="9">
        <f t="shared" si="5"/>
        <v>-0.4103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ROUND(+'Fiscal Services'!I80,0)</f>
        <v>4225</v>
      </c>
      <c r="E85" s="6">
        <f>ROUND(+'Fiscal Services'!V80,0)</f>
        <v>77</v>
      </c>
      <c r="F85" s="8">
        <f t="shared" si="3"/>
        <v>54.87</v>
      </c>
      <c r="G85" s="6">
        <f>ROUND(+'Fiscal Services'!I180,0)</f>
        <v>0</v>
      </c>
      <c r="H85" s="6">
        <f>ROUND(+'Fiscal Services'!V180,0)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ROUND(+'Fiscal Services'!I81,0)</f>
        <v>0</v>
      </c>
      <c r="E86" s="6">
        <f>ROUND(+'Fiscal Services'!V81,0)</f>
        <v>6682</v>
      </c>
      <c r="F86" s="8">
        <f t="shared" si="3"/>
      </c>
      <c r="G86" s="6">
        <f>ROUND(+'Fiscal Services'!I181,0)</f>
        <v>0</v>
      </c>
      <c r="H86" s="6">
        <f>ROUND(+'Fiscal Services'!V181,0)</f>
        <v>9834</v>
      </c>
      <c r="I86" s="8">
        <f t="shared" si="4"/>
      </c>
      <c r="J86" s="7"/>
      <c r="K86" s="9">
        <f t="shared" si="5"/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ROUND(+'Fiscal Services'!I82,0)</f>
        <v>0</v>
      </c>
      <c r="E87" s="6">
        <f>ROUND(+'Fiscal Services'!V82,0)</f>
        <v>13816</v>
      </c>
      <c r="F87" s="8">
        <f t="shared" si="3"/>
      </c>
      <c r="G87" s="6">
        <f>ROUND(+'Fiscal Services'!I182,0)</f>
        <v>0</v>
      </c>
      <c r="H87" s="6">
        <f>ROUND(+'Fiscal Services'!V182,0)</f>
        <v>12971</v>
      </c>
      <c r="I87" s="8">
        <f t="shared" si="4"/>
      </c>
      <c r="J87" s="7"/>
      <c r="K87" s="9">
        <f t="shared" si="5"/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ROUND(+'Fiscal Services'!I83,0)</f>
        <v>38784</v>
      </c>
      <c r="E88" s="6">
        <f>ROUND(+'Fiscal Services'!V83,0)</f>
        <v>1135</v>
      </c>
      <c r="F88" s="8">
        <f t="shared" si="3"/>
        <v>34.17</v>
      </c>
      <c r="G88" s="6">
        <f>ROUND(+'Fiscal Services'!I183,0)</f>
        <v>21417</v>
      </c>
      <c r="H88" s="6">
        <f>ROUND(+'Fiscal Services'!V183,0)</f>
        <v>669</v>
      </c>
      <c r="I88" s="8">
        <f t="shared" si="4"/>
        <v>32.01</v>
      </c>
      <c r="J88" s="7"/>
      <c r="K88" s="9">
        <f t="shared" si="5"/>
        <v>-0.0632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ROUND(+'Fiscal Services'!I84,0)</f>
        <v>1667</v>
      </c>
      <c r="E89" s="6">
        <f>ROUND(+'Fiscal Services'!V84,0)</f>
        <v>11160</v>
      </c>
      <c r="F89" s="8">
        <f t="shared" si="3"/>
        <v>0.15</v>
      </c>
      <c r="G89" s="6">
        <f>ROUND(+'Fiscal Services'!I184,0)</f>
        <v>151</v>
      </c>
      <c r="H89" s="6">
        <f>ROUND(+'Fiscal Services'!V184,0)</f>
        <v>10112</v>
      </c>
      <c r="I89" s="8">
        <f t="shared" si="4"/>
        <v>0.01</v>
      </c>
      <c r="J89" s="7"/>
      <c r="K89" s="9">
        <f t="shared" si="5"/>
        <v>-0.9333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ROUND(+'Fiscal Services'!I85,0)</f>
        <v>12262</v>
      </c>
      <c r="E90" s="6">
        <f>ROUND(+'Fiscal Services'!V85,0)</f>
        <v>3267</v>
      </c>
      <c r="F90" s="8">
        <f t="shared" si="3"/>
        <v>3.75</v>
      </c>
      <c r="G90" s="6">
        <f>ROUND(+'Fiscal Services'!I185,0)</f>
        <v>0</v>
      </c>
      <c r="H90" s="6">
        <f>ROUND(+'Fiscal Services'!V185,0)</f>
        <v>3245</v>
      </c>
      <c r="I90" s="8">
        <f t="shared" si="4"/>
      </c>
      <c r="J90" s="7"/>
      <c r="K90" s="9">
        <f t="shared" si="5"/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ROUND(+'Fiscal Services'!I86,0)</f>
        <v>1059</v>
      </c>
      <c r="E91" s="6">
        <f>ROUND(+'Fiscal Services'!V86,0)</f>
        <v>1530</v>
      </c>
      <c r="F91" s="8">
        <f t="shared" si="3"/>
        <v>0.69</v>
      </c>
      <c r="G91" s="6">
        <f>ROUND(+'Fiscal Services'!I186,0)</f>
        <v>264</v>
      </c>
      <c r="H91" s="6">
        <f>ROUND(+'Fiscal Services'!V186,0)</f>
        <v>1130</v>
      </c>
      <c r="I91" s="8">
        <f t="shared" si="4"/>
        <v>0.23</v>
      </c>
      <c r="J91" s="7"/>
      <c r="K91" s="9">
        <f t="shared" si="5"/>
        <v>-0.6667</v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ROUND(+'Fiscal Services'!I87,0)</f>
        <v>73602</v>
      </c>
      <c r="E92" s="6">
        <f>ROUND(+'Fiscal Services'!V87,0)</f>
        <v>1252</v>
      </c>
      <c r="F92" s="8">
        <f t="shared" si="3"/>
        <v>58.79</v>
      </c>
      <c r="G92" s="6">
        <f>ROUND(+'Fiscal Services'!I187,0)</f>
        <v>108850</v>
      </c>
      <c r="H92" s="6">
        <f>ROUND(+'Fiscal Services'!V187,0)</f>
        <v>505</v>
      </c>
      <c r="I92" s="8">
        <f t="shared" si="4"/>
        <v>215.54</v>
      </c>
      <c r="J92" s="7"/>
      <c r="K92" s="9">
        <f t="shared" si="5"/>
        <v>2.6663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ROUND(+'Fiscal Services'!I88,0)</f>
        <v>0</v>
      </c>
      <c r="E93" s="6">
        <f>ROUND(+'Fiscal Services'!V88,0)</f>
        <v>7450</v>
      </c>
      <c r="F93" s="8">
        <f t="shared" si="3"/>
      </c>
      <c r="G93" s="6">
        <f>ROUND(+'Fiscal Services'!I188,0)</f>
        <v>0</v>
      </c>
      <c r="H93" s="6">
        <f>ROUND(+'Fiscal Services'!V188,0)</f>
        <v>8572</v>
      </c>
      <c r="I93" s="8">
        <f t="shared" si="4"/>
      </c>
      <c r="J93" s="7"/>
      <c r="K93" s="9">
        <f t="shared" si="5"/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ROUND(+'Fiscal Services'!I89,0)</f>
        <v>221442</v>
      </c>
      <c r="E94" s="6">
        <f>ROUND(+'Fiscal Services'!V89,0)</f>
        <v>3954</v>
      </c>
      <c r="F94" s="8">
        <f t="shared" si="3"/>
        <v>56</v>
      </c>
      <c r="G94" s="6">
        <f>ROUND(+'Fiscal Services'!I189,0)</f>
        <v>272575</v>
      </c>
      <c r="H94" s="6">
        <f>ROUND(+'Fiscal Services'!V189,0)</f>
        <v>4341</v>
      </c>
      <c r="I94" s="8">
        <f t="shared" si="4"/>
        <v>62.79</v>
      </c>
      <c r="J94" s="7"/>
      <c r="K94" s="9">
        <f t="shared" si="5"/>
        <v>0.1213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ROUND(+'Fiscal Services'!I90,0)</f>
        <v>0</v>
      </c>
      <c r="E95" s="6">
        <f>ROUND(+'Fiscal Services'!V90,0)</f>
        <v>3331</v>
      </c>
      <c r="F95" s="8">
        <f t="shared" si="3"/>
      </c>
      <c r="G95" s="6">
        <f>ROUND(+'Fiscal Services'!I190,0)</f>
        <v>0</v>
      </c>
      <c r="H95" s="6">
        <f>ROUND(+'Fiscal Services'!V190,0)</f>
        <v>3487</v>
      </c>
      <c r="I95" s="8">
        <f t="shared" si="4"/>
      </c>
      <c r="J95" s="7"/>
      <c r="K95" s="9">
        <f t="shared" si="5"/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ROUND(+'Fiscal Services'!I91,0)</f>
        <v>0</v>
      </c>
      <c r="E96" s="6">
        <f>ROUND(+'Fiscal Services'!V91,0)</f>
        <v>15555</v>
      </c>
      <c r="F96" s="8">
        <f t="shared" si="3"/>
      </c>
      <c r="G96" s="6">
        <f>ROUND(+'Fiscal Services'!I191,0)</f>
        <v>0</v>
      </c>
      <c r="H96" s="6">
        <f>ROUND(+'Fiscal Services'!V191,0)</f>
        <v>16257</v>
      </c>
      <c r="I96" s="8">
        <f t="shared" si="4"/>
      </c>
      <c r="J96" s="7"/>
      <c r="K96" s="9">
        <f t="shared" si="5"/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ROUND(+'Fiscal Services'!I92,0)</f>
        <v>0</v>
      </c>
      <c r="E97" s="6">
        <f>ROUND(+'Fiscal Services'!V92,0)</f>
        <v>776</v>
      </c>
      <c r="F97" s="8">
        <f t="shared" si="3"/>
      </c>
      <c r="G97" s="6">
        <f>ROUND(+'Fiscal Services'!I192,0)</f>
        <v>363</v>
      </c>
      <c r="H97" s="6">
        <f>ROUND(+'Fiscal Services'!V192,0)</f>
        <v>897</v>
      </c>
      <c r="I97" s="8">
        <f t="shared" si="4"/>
        <v>0.4</v>
      </c>
      <c r="J97" s="7"/>
      <c r="K97" s="9">
        <f t="shared" si="5"/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ROUND(+'Fiscal Services'!I93,0)</f>
        <v>396232</v>
      </c>
      <c r="E98" s="6">
        <f>ROUND(+'Fiscal Services'!V93,0)</f>
        <v>12695</v>
      </c>
      <c r="F98" s="8">
        <f t="shared" si="3"/>
        <v>31.21</v>
      </c>
      <c r="G98" s="6">
        <f>ROUND(+'Fiscal Services'!I193,0)</f>
        <v>503150</v>
      </c>
      <c r="H98" s="6">
        <f>ROUND(+'Fiscal Services'!V193,0)</f>
        <v>12672</v>
      </c>
      <c r="I98" s="8">
        <f t="shared" si="4"/>
        <v>39.71</v>
      </c>
      <c r="J98" s="7"/>
      <c r="K98" s="9">
        <f t="shared" si="5"/>
        <v>0.2723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ROUND(+'Fiscal Services'!I94,0)</f>
        <v>0</v>
      </c>
      <c r="E99" s="6">
        <f>ROUND(+'Fiscal Services'!V94,0)</f>
        <v>7232</v>
      </c>
      <c r="F99" s="8">
        <f t="shared" si="3"/>
      </c>
      <c r="G99" s="6">
        <f>ROUND(+'Fiscal Services'!I194,0)</f>
        <v>0</v>
      </c>
      <c r="H99" s="6">
        <f>ROUND(+'Fiscal Services'!V194,0)</f>
        <v>9260</v>
      </c>
      <c r="I99" s="8">
        <f t="shared" si="4"/>
      </c>
      <c r="J99" s="7"/>
      <c r="K99" s="9">
        <f t="shared" si="5"/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ROUND(+'Fiscal Services'!I95,0)</f>
        <v>100809</v>
      </c>
      <c r="E100" s="6">
        <f>ROUND(+'Fiscal Services'!V95,0)</f>
        <v>4763</v>
      </c>
      <c r="F100" s="8">
        <f t="shared" si="3"/>
        <v>21.17</v>
      </c>
      <c r="G100" s="6">
        <f>ROUND(+'Fiscal Services'!I195,0)</f>
        <v>75172</v>
      </c>
      <c r="H100" s="6">
        <f>ROUND(+'Fiscal Services'!V195,0)</f>
        <v>5095</v>
      </c>
      <c r="I100" s="8">
        <f t="shared" si="4"/>
        <v>14.75</v>
      </c>
      <c r="J100" s="7"/>
      <c r="K100" s="9">
        <f t="shared" si="5"/>
        <v>-0.3033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ROUND(+'Fiscal Services'!I96,0)</f>
        <v>63288</v>
      </c>
      <c r="E101" s="6">
        <f>ROUND(+'Fiscal Services'!V96,0)</f>
        <v>16033</v>
      </c>
      <c r="F101" s="8">
        <f t="shared" si="3"/>
        <v>3.95</v>
      </c>
      <c r="G101" s="6">
        <f>ROUND(+'Fiscal Services'!I196,0)</f>
        <v>43675</v>
      </c>
      <c r="H101" s="6">
        <f>ROUND(+'Fiscal Services'!V196,0)</f>
        <v>15909</v>
      </c>
      <c r="I101" s="8">
        <f t="shared" si="4"/>
        <v>2.75</v>
      </c>
      <c r="J101" s="7"/>
      <c r="K101" s="9">
        <f t="shared" si="5"/>
        <v>-0.3038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ROUND(+'Fiscal Services'!I97,0)</f>
        <v>0</v>
      </c>
      <c r="E102" s="6">
        <f>ROUND(+'Fiscal Services'!V97,0)</f>
        <v>13830</v>
      </c>
      <c r="F102" s="8">
        <f t="shared" si="3"/>
      </c>
      <c r="G102" s="6">
        <f>ROUND(+'Fiscal Services'!I197,0)</f>
        <v>0</v>
      </c>
      <c r="H102" s="6">
        <f>ROUND(+'Fiscal Services'!V197,0)</f>
        <v>15387</v>
      </c>
      <c r="I102" s="8">
        <f t="shared" si="4"/>
      </c>
      <c r="J102" s="7"/>
      <c r="K102" s="9">
        <f t="shared" si="5"/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ROUND(+'Fiscal Services'!I98,0)</f>
        <v>0</v>
      </c>
      <c r="E103" s="6">
        <f>ROUND(+'Fiscal Services'!V98,0)</f>
        <v>0</v>
      </c>
      <c r="F103" s="8">
        <f t="shared" si="3"/>
      </c>
      <c r="G103" s="6">
        <f>ROUND(+'Fiscal Services'!I198,0)</f>
        <v>0</v>
      </c>
      <c r="H103" s="6">
        <f>ROUND(+'Fiscal Services'!V198,0)</f>
        <v>1638</v>
      </c>
      <c r="I103" s="8">
        <f t="shared" si="4"/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ROUND(+'Fiscal Services'!I99,0)</f>
        <v>20984</v>
      </c>
      <c r="E104" s="6">
        <f>ROUND(+'Fiscal Services'!V99,0)</f>
        <v>2105</v>
      </c>
      <c r="F104" s="8">
        <f t="shared" si="3"/>
        <v>9.97</v>
      </c>
      <c r="G104" s="6">
        <f>ROUND(+'Fiscal Services'!I199,0)</f>
        <v>16218</v>
      </c>
      <c r="H104" s="6">
        <f>ROUND(+'Fiscal Services'!V199,0)</f>
        <v>2056</v>
      </c>
      <c r="I104" s="8">
        <f t="shared" si="4"/>
        <v>7.89</v>
      </c>
      <c r="J104" s="7"/>
      <c r="K104" s="9">
        <f t="shared" si="5"/>
        <v>-0.2086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ROUND(+'Fiscal Services'!I100,0)</f>
        <v>0</v>
      </c>
      <c r="E105" s="6">
        <f>ROUND(+'Fiscal Services'!V100,0)</f>
        <v>981</v>
      </c>
      <c r="F105" s="8">
        <f t="shared" si="3"/>
      </c>
      <c r="G105" s="6">
        <f>ROUND(+'Fiscal Services'!I200,0)</f>
        <v>0</v>
      </c>
      <c r="H105" s="6">
        <f>ROUND(+'Fiscal Services'!V200,0)</f>
        <v>926</v>
      </c>
      <c r="I105" s="8">
        <f t="shared" si="4"/>
      </c>
      <c r="J105" s="7"/>
      <c r="K105" s="9">
        <f t="shared" si="5"/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ROUND(+'Fiscal Services'!I101,0)</f>
        <v>3830</v>
      </c>
      <c r="E106" s="6">
        <f>ROUND(+'Fiscal Services'!V101,0)</f>
        <v>567</v>
      </c>
      <c r="F106" s="8">
        <f t="shared" si="3"/>
        <v>6.75</v>
      </c>
      <c r="G106" s="6">
        <f>ROUND(+'Fiscal Services'!I201,0)</f>
        <v>1507</v>
      </c>
      <c r="H106" s="6">
        <f>ROUND(+'Fiscal Services'!V201,0)</f>
        <v>547</v>
      </c>
      <c r="I106" s="8">
        <f t="shared" si="4"/>
        <v>2.76</v>
      </c>
      <c r="J106" s="7"/>
      <c r="K106" s="9">
        <f t="shared" si="5"/>
        <v>-0.5911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4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6.875" style="0" bestFit="1" customWidth="1"/>
    <col min="6" max="6" width="5.875" style="0" bestFit="1" customWidth="1"/>
    <col min="7" max="7" width="9.2539062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472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ROUND(+'Fiscal Services'!J5,0)</f>
        <v>145806</v>
      </c>
      <c r="E10" s="6">
        <f>ROUND(+'Fiscal Services'!V5,0)</f>
        <v>64206</v>
      </c>
      <c r="F10" s="8">
        <f>IF(D10=0,"",IF(E10=0,"",ROUND(D10/E10,2)))</f>
        <v>2.27</v>
      </c>
      <c r="G10" s="6">
        <f>ROUND(+'Fiscal Services'!J105,0)</f>
        <v>93229</v>
      </c>
      <c r="H10" s="6">
        <f>ROUND(+'Fiscal Services'!V105,0)</f>
        <v>65434</v>
      </c>
      <c r="I10" s="8">
        <f>IF(G10=0,"",IF(H10=0,"",ROUND(G10/H10,2)))</f>
        <v>1.42</v>
      </c>
      <c r="J10" s="7"/>
      <c r="K10" s="9">
        <f>IF(D10=0,"",IF(E10=0,"",IF(G10=0,"",IF(H10=0,"",ROUND(I10/F10-1,4)))))</f>
        <v>-0.3744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ROUND(+'Fiscal Services'!J6,0)</f>
        <v>65965</v>
      </c>
      <c r="E11" s="6">
        <f>ROUND(+'Fiscal Services'!V6,0)</f>
        <v>25431</v>
      </c>
      <c r="F11" s="8">
        <f aca="true" t="shared" si="0" ref="F11:F74">IF(D11=0,"",IF(E11=0,"",ROUND(D11/E11,2)))</f>
        <v>2.59</v>
      </c>
      <c r="G11" s="6">
        <f>ROUND(+'Fiscal Services'!J106,0)</f>
        <v>49218</v>
      </c>
      <c r="H11" s="6">
        <f>ROUND(+'Fiscal Services'!V106,0)</f>
        <v>27098</v>
      </c>
      <c r="I11" s="8">
        <f aca="true" t="shared" si="1" ref="I11:I74">IF(G11=0,"",IF(H11=0,"",ROUND(G11/H11,2)))</f>
        <v>1.82</v>
      </c>
      <c r="J11" s="7"/>
      <c r="K11" s="9">
        <f aca="true" t="shared" si="2" ref="K11:K74">IF(D11=0,"",IF(E11=0,"",IF(G11=0,"",IF(H11=0,"",ROUND(I11/F11-1,4)))))</f>
        <v>-0.2973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ROUND(+'Fiscal Services'!J7,0)</f>
        <v>40330</v>
      </c>
      <c r="E12" s="6">
        <f>ROUND(+'Fiscal Services'!V7,0)</f>
        <v>1629</v>
      </c>
      <c r="F12" s="8">
        <f t="shared" si="0"/>
        <v>24.76</v>
      </c>
      <c r="G12" s="6">
        <f>ROUND(+'Fiscal Services'!J107,0)</f>
        <v>32866</v>
      </c>
      <c r="H12" s="6">
        <f>ROUND(+'Fiscal Services'!V107,0)</f>
        <v>1645</v>
      </c>
      <c r="I12" s="8">
        <f t="shared" si="1"/>
        <v>19.98</v>
      </c>
      <c r="J12" s="7"/>
      <c r="K12" s="9">
        <f t="shared" si="2"/>
        <v>-0.1931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ROUND(+'Fiscal Services'!J8,0)</f>
        <v>520219</v>
      </c>
      <c r="E13" s="6">
        <f>ROUND(+'Fiscal Services'!V8,0)</f>
        <v>76904</v>
      </c>
      <c r="F13" s="8">
        <f t="shared" si="0"/>
        <v>6.76</v>
      </c>
      <c r="G13" s="6">
        <f>ROUND(+'Fiscal Services'!J108,0)</f>
        <v>492282</v>
      </c>
      <c r="H13" s="6">
        <f>ROUND(+'Fiscal Services'!V108,0)</f>
        <v>79237</v>
      </c>
      <c r="I13" s="8">
        <f t="shared" si="1"/>
        <v>6.21</v>
      </c>
      <c r="J13" s="7"/>
      <c r="K13" s="9">
        <f t="shared" si="2"/>
        <v>-0.0814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ROUND(+'Fiscal Services'!J9,0)</f>
        <v>355563</v>
      </c>
      <c r="E14" s="6">
        <f>ROUND(+'Fiscal Services'!V9,0)</f>
        <v>26512</v>
      </c>
      <c r="F14" s="8">
        <f t="shared" si="0"/>
        <v>13.41</v>
      </c>
      <c r="G14" s="6">
        <f>ROUND(+'Fiscal Services'!J109,0)</f>
        <v>255851</v>
      </c>
      <c r="H14" s="6">
        <f>ROUND(+'Fiscal Services'!V109,0)</f>
        <v>28361</v>
      </c>
      <c r="I14" s="8">
        <f t="shared" si="1"/>
        <v>9.02</v>
      </c>
      <c r="J14" s="7"/>
      <c r="K14" s="9">
        <f t="shared" si="2"/>
        <v>-0.3274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ROUND(+'Fiscal Services'!J10,0)</f>
        <v>0</v>
      </c>
      <c r="E15" s="6">
        <f>ROUND(+'Fiscal Services'!V10,0)</f>
        <v>1208</v>
      </c>
      <c r="F15" s="8">
        <f t="shared" si="0"/>
      </c>
      <c r="G15" s="6">
        <f>ROUND(+'Fiscal Services'!J110,0)</f>
        <v>0</v>
      </c>
      <c r="H15" s="6">
        <f>ROUND(+'Fiscal Services'!V110,0)</f>
        <v>1122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ROUND(+'Fiscal Services'!J11,0)</f>
        <v>16333</v>
      </c>
      <c r="E16" s="6">
        <f>ROUND(+'Fiscal Services'!V11,0)</f>
        <v>2926</v>
      </c>
      <c r="F16" s="8">
        <f t="shared" si="0"/>
        <v>5.58</v>
      </c>
      <c r="G16" s="6">
        <f>ROUND(+'Fiscal Services'!J111,0)</f>
        <v>29720</v>
      </c>
      <c r="H16" s="6">
        <f>ROUND(+'Fiscal Services'!V111,0)</f>
        <v>2664</v>
      </c>
      <c r="I16" s="8">
        <f t="shared" si="1"/>
        <v>11.16</v>
      </c>
      <c r="J16" s="7"/>
      <c r="K16" s="9">
        <f t="shared" si="2"/>
        <v>1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ROUND(+'Fiscal Services'!J12,0)</f>
        <v>34042</v>
      </c>
      <c r="E17" s="6">
        <f>ROUND(+'Fiscal Services'!V12,0)</f>
        <v>4975</v>
      </c>
      <c r="F17" s="8">
        <f t="shared" si="0"/>
        <v>6.84</v>
      </c>
      <c r="G17" s="6">
        <f>ROUND(+'Fiscal Services'!J112,0)</f>
        <v>28040</v>
      </c>
      <c r="H17" s="6">
        <f>ROUND(+'Fiscal Services'!V112,0)</f>
        <v>4807</v>
      </c>
      <c r="I17" s="8">
        <f t="shared" si="1"/>
        <v>5.83</v>
      </c>
      <c r="J17" s="7"/>
      <c r="K17" s="9">
        <f t="shared" si="2"/>
        <v>-0.1477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ROUND(+'Fiscal Services'!J13,0)</f>
        <v>17352</v>
      </c>
      <c r="E18" s="6">
        <f>ROUND(+'Fiscal Services'!V13,0)</f>
        <v>1506</v>
      </c>
      <c r="F18" s="8">
        <f t="shared" si="0"/>
        <v>11.52</v>
      </c>
      <c r="G18" s="6">
        <f>ROUND(+'Fiscal Services'!J113,0)</f>
        <v>29476</v>
      </c>
      <c r="H18" s="6">
        <f>ROUND(+'Fiscal Services'!V113,0)</f>
        <v>1454</v>
      </c>
      <c r="I18" s="8">
        <f t="shared" si="1"/>
        <v>20.27</v>
      </c>
      <c r="J18" s="7"/>
      <c r="K18" s="9">
        <f t="shared" si="2"/>
        <v>0.7595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ROUND(+'Fiscal Services'!J14,0)</f>
        <v>152527</v>
      </c>
      <c r="E19" s="6">
        <f>ROUND(+'Fiscal Services'!V14,0)</f>
        <v>23290</v>
      </c>
      <c r="F19" s="8">
        <f t="shared" si="0"/>
        <v>6.55</v>
      </c>
      <c r="G19" s="6">
        <f>ROUND(+'Fiscal Services'!J114,0)</f>
        <v>25407</v>
      </c>
      <c r="H19" s="6">
        <f>ROUND(+'Fiscal Services'!V114,0)</f>
        <v>24570</v>
      </c>
      <c r="I19" s="8">
        <f t="shared" si="1"/>
        <v>1.03</v>
      </c>
      <c r="J19" s="7"/>
      <c r="K19" s="9">
        <f t="shared" si="2"/>
        <v>-0.8427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ROUND(+'Fiscal Services'!J15,0)</f>
        <v>666177</v>
      </c>
      <c r="E20" s="6">
        <f>ROUND(+'Fiscal Services'!V15,0)</f>
        <v>43532</v>
      </c>
      <c r="F20" s="8">
        <f t="shared" si="0"/>
        <v>15.3</v>
      </c>
      <c r="G20" s="6">
        <f>ROUND(+'Fiscal Services'!J115,0)</f>
        <v>821731</v>
      </c>
      <c r="H20" s="6">
        <f>ROUND(+'Fiscal Services'!V115,0)</f>
        <v>43020</v>
      </c>
      <c r="I20" s="8">
        <f t="shared" si="1"/>
        <v>19.1</v>
      </c>
      <c r="J20" s="7"/>
      <c r="K20" s="9">
        <f t="shared" si="2"/>
        <v>0.2484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ROUND(+'Fiscal Services'!J16,0)</f>
        <v>131269</v>
      </c>
      <c r="E21" s="6">
        <f>ROUND(+'Fiscal Services'!V16,0)</f>
        <v>46717</v>
      </c>
      <c r="F21" s="8">
        <f t="shared" si="0"/>
        <v>2.81</v>
      </c>
      <c r="G21" s="6">
        <f>ROUND(+'Fiscal Services'!J116,0)</f>
        <v>129115</v>
      </c>
      <c r="H21" s="6">
        <f>ROUND(+'Fiscal Services'!V116,0)</f>
        <v>43072</v>
      </c>
      <c r="I21" s="8">
        <f t="shared" si="1"/>
        <v>3</v>
      </c>
      <c r="J21" s="7"/>
      <c r="K21" s="9">
        <f t="shared" si="2"/>
        <v>0.0676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ROUND(+'Fiscal Services'!J17,0)</f>
        <v>45660</v>
      </c>
      <c r="E22" s="6">
        <f>ROUND(+'Fiscal Services'!V17,0)</f>
        <v>3584</v>
      </c>
      <c r="F22" s="8">
        <f t="shared" si="0"/>
        <v>12.74</v>
      </c>
      <c r="G22" s="6">
        <f>ROUND(+'Fiscal Services'!J117,0)</f>
        <v>43040</v>
      </c>
      <c r="H22" s="6">
        <f>ROUND(+'Fiscal Services'!V117,0)</f>
        <v>3826</v>
      </c>
      <c r="I22" s="8">
        <f t="shared" si="1"/>
        <v>11.25</v>
      </c>
      <c r="J22" s="7"/>
      <c r="K22" s="9">
        <f t="shared" si="2"/>
        <v>-0.117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ROUND(+'Fiscal Services'!J18,0)</f>
        <v>10964</v>
      </c>
      <c r="E23" s="6">
        <f>ROUND(+'Fiscal Services'!V18,0)</f>
        <v>18891</v>
      </c>
      <c r="F23" s="8">
        <f t="shared" si="0"/>
        <v>0.58</v>
      </c>
      <c r="G23" s="6">
        <f>ROUND(+'Fiscal Services'!J118,0)</f>
        <v>64005</v>
      </c>
      <c r="H23" s="6">
        <f>ROUND(+'Fiscal Services'!V118,0)</f>
        <v>24058</v>
      </c>
      <c r="I23" s="8">
        <f t="shared" si="1"/>
        <v>2.66</v>
      </c>
      <c r="J23" s="7"/>
      <c r="K23" s="9">
        <f t="shared" si="2"/>
        <v>3.5862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ROUND(+'Fiscal Services'!J19,0)</f>
        <v>117292</v>
      </c>
      <c r="E24" s="6">
        <f>ROUND(+'Fiscal Services'!V19,0)</f>
        <v>13147</v>
      </c>
      <c r="F24" s="8">
        <f t="shared" si="0"/>
        <v>8.92</v>
      </c>
      <c r="G24" s="6">
        <f>ROUND(+'Fiscal Services'!J119,0)</f>
        <v>95941</v>
      </c>
      <c r="H24" s="6">
        <f>ROUND(+'Fiscal Services'!V119,0)</f>
        <v>13521</v>
      </c>
      <c r="I24" s="8">
        <f t="shared" si="1"/>
        <v>7.1</v>
      </c>
      <c r="J24" s="7"/>
      <c r="K24" s="9">
        <f t="shared" si="2"/>
        <v>-0.204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ROUND(+'Fiscal Services'!J20,0)</f>
        <v>121039</v>
      </c>
      <c r="E25" s="6">
        <f>ROUND(+'Fiscal Services'!V20,0)</f>
        <v>11240</v>
      </c>
      <c r="F25" s="8">
        <f t="shared" si="0"/>
        <v>10.77</v>
      </c>
      <c r="G25" s="6">
        <f>ROUND(+'Fiscal Services'!J120,0)</f>
        <v>140032</v>
      </c>
      <c r="H25" s="6">
        <f>ROUND(+'Fiscal Services'!V120,0)</f>
        <v>11618</v>
      </c>
      <c r="I25" s="8">
        <f t="shared" si="1"/>
        <v>12.05</v>
      </c>
      <c r="J25" s="7"/>
      <c r="K25" s="9">
        <f t="shared" si="2"/>
        <v>0.1188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ROUND(+'Fiscal Services'!J21,0)</f>
        <v>39714</v>
      </c>
      <c r="E26" s="6">
        <f>ROUND(+'Fiscal Services'!V21,0)</f>
        <v>3984</v>
      </c>
      <c r="F26" s="8">
        <f t="shared" si="0"/>
        <v>9.97</v>
      </c>
      <c r="G26" s="6">
        <f>ROUND(+'Fiscal Services'!J121,0)</f>
        <v>31007</v>
      </c>
      <c r="H26" s="6">
        <f>ROUND(+'Fiscal Services'!V121,0)</f>
        <v>4221</v>
      </c>
      <c r="I26" s="8">
        <f t="shared" si="1"/>
        <v>7.35</v>
      </c>
      <c r="J26" s="7"/>
      <c r="K26" s="9">
        <f t="shared" si="2"/>
        <v>-0.2628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ROUND(+'Fiscal Services'!J22,0)</f>
        <v>6975</v>
      </c>
      <c r="E27" s="6">
        <f>ROUND(+'Fiscal Services'!V22,0)</f>
        <v>1214</v>
      </c>
      <c r="F27" s="8">
        <f t="shared" si="0"/>
        <v>5.75</v>
      </c>
      <c r="G27" s="6">
        <f>ROUND(+'Fiscal Services'!J122,0)</f>
        <v>12129</v>
      </c>
      <c r="H27" s="6">
        <f>ROUND(+'Fiscal Services'!V122,0)</f>
        <v>1212</v>
      </c>
      <c r="I27" s="8">
        <f t="shared" si="1"/>
        <v>10.01</v>
      </c>
      <c r="J27" s="7"/>
      <c r="K27" s="9">
        <f t="shared" si="2"/>
        <v>0.7409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ROUND(+'Fiscal Services'!J23,0)</f>
        <v>26199</v>
      </c>
      <c r="E28" s="6">
        <f>ROUND(+'Fiscal Services'!V23,0)</f>
        <v>2419</v>
      </c>
      <c r="F28" s="8">
        <f t="shared" si="0"/>
        <v>10.83</v>
      </c>
      <c r="G28" s="6">
        <f>ROUND(+'Fiscal Services'!J123,0)</f>
        <v>26269</v>
      </c>
      <c r="H28" s="6">
        <f>ROUND(+'Fiscal Services'!V123,0)</f>
        <v>1940</v>
      </c>
      <c r="I28" s="8">
        <f t="shared" si="1"/>
        <v>13.54</v>
      </c>
      <c r="J28" s="7"/>
      <c r="K28" s="9">
        <f t="shared" si="2"/>
        <v>0.2502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ROUND(+'Fiscal Services'!J24,0)</f>
        <v>121984</v>
      </c>
      <c r="E29" s="6">
        <f>ROUND(+'Fiscal Services'!V24,0)</f>
        <v>13790</v>
      </c>
      <c r="F29" s="8">
        <f t="shared" si="0"/>
        <v>8.85</v>
      </c>
      <c r="G29" s="6">
        <f>ROUND(+'Fiscal Services'!J124,0)</f>
        <v>96683</v>
      </c>
      <c r="H29" s="6">
        <f>ROUND(+'Fiscal Services'!V124,0)</f>
        <v>13198</v>
      </c>
      <c r="I29" s="8">
        <f t="shared" si="1"/>
        <v>7.33</v>
      </c>
      <c r="J29" s="7"/>
      <c r="K29" s="9">
        <f t="shared" si="2"/>
        <v>-0.1718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ROUND(+'Fiscal Services'!J25,0)</f>
        <v>21459</v>
      </c>
      <c r="E30" s="6">
        <f>ROUND(+'Fiscal Services'!V25,0)</f>
        <v>2268</v>
      </c>
      <c r="F30" s="8">
        <f t="shared" si="0"/>
        <v>9.46</v>
      </c>
      <c r="G30" s="6">
        <f>ROUND(+'Fiscal Services'!J125,0)</f>
        <v>23345</v>
      </c>
      <c r="H30" s="6">
        <f>ROUND(+'Fiscal Services'!V125,0)</f>
        <v>1817</v>
      </c>
      <c r="I30" s="8">
        <f t="shared" si="1"/>
        <v>12.85</v>
      </c>
      <c r="J30" s="7"/>
      <c r="K30" s="9">
        <f t="shared" si="2"/>
        <v>0.3584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ROUND(+'Fiscal Services'!J26,0)</f>
        <v>37763</v>
      </c>
      <c r="E31" s="6">
        <f>ROUND(+'Fiscal Services'!V26,0)</f>
        <v>1630</v>
      </c>
      <c r="F31" s="8">
        <f t="shared" si="0"/>
        <v>23.17</v>
      </c>
      <c r="G31" s="6">
        <f>ROUND(+'Fiscal Services'!J126,0)</f>
        <v>35301</v>
      </c>
      <c r="H31" s="6">
        <f>ROUND(+'Fiscal Services'!V126,0)</f>
        <v>1521</v>
      </c>
      <c r="I31" s="8">
        <f t="shared" si="1"/>
        <v>23.21</v>
      </c>
      <c r="J31" s="7"/>
      <c r="K31" s="9">
        <f t="shared" si="2"/>
        <v>0.0017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ROUND(+'Fiscal Services'!J27,0)</f>
        <v>148137</v>
      </c>
      <c r="E32" s="6">
        <f>ROUND(+'Fiscal Services'!V27,0)</f>
        <v>31658</v>
      </c>
      <c r="F32" s="8">
        <f t="shared" si="0"/>
        <v>4.68</v>
      </c>
      <c r="G32" s="6">
        <f>ROUND(+'Fiscal Services'!J127,0)</f>
        <v>157802</v>
      </c>
      <c r="H32" s="6">
        <f>ROUND(+'Fiscal Services'!V127,0)</f>
        <v>33827</v>
      </c>
      <c r="I32" s="8">
        <f t="shared" si="1"/>
        <v>4.66</v>
      </c>
      <c r="J32" s="7"/>
      <c r="K32" s="9">
        <f t="shared" si="2"/>
        <v>-0.0043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ROUND(+'Fiscal Services'!J28,0)</f>
        <v>104481</v>
      </c>
      <c r="E33" s="6">
        <f>ROUND(+'Fiscal Services'!V28,0)</f>
        <v>11731</v>
      </c>
      <c r="F33" s="8">
        <f t="shared" si="0"/>
        <v>8.91</v>
      </c>
      <c r="G33" s="6">
        <f>ROUND(+'Fiscal Services'!J128,0)</f>
        <v>108984</v>
      </c>
      <c r="H33" s="6">
        <f>ROUND(+'Fiscal Services'!V128,0)</f>
        <v>12132</v>
      </c>
      <c r="I33" s="8">
        <f t="shared" si="1"/>
        <v>8.98</v>
      </c>
      <c r="J33" s="7"/>
      <c r="K33" s="9">
        <f t="shared" si="2"/>
        <v>0.0079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ROUND(+'Fiscal Services'!J29,0)</f>
        <v>62981</v>
      </c>
      <c r="E34" s="6">
        <f>ROUND(+'Fiscal Services'!V29,0)</f>
        <v>6208</v>
      </c>
      <c r="F34" s="8">
        <f t="shared" si="0"/>
        <v>10.15</v>
      </c>
      <c r="G34" s="6">
        <f>ROUND(+'Fiscal Services'!J129,0)</f>
        <v>51800</v>
      </c>
      <c r="H34" s="6">
        <f>ROUND(+'Fiscal Services'!V129,0)</f>
        <v>6490</v>
      </c>
      <c r="I34" s="8">
        <f t="shared" si="1"/>
        <v>7.98</v>
      </c>
      <c r="J34" s="7"/>
      <c r="K34" s="9">
        <f t="shared" si="2"/>
        <v>-0.2138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ROUND(+'Fiscal Services'!J30,0)</f>
        <v>29935</v>
      </c>
      <c r="E35" s="6">
        <f>ROUND(+'Fiscal Services'!V30,0)</f>
        <v>1836</v>
      </c>
      <c r="F35" s="8">
        <f t="shared" si="0"/>
        <v>16.3</v>
      </c>
      <c r="G35" s="6">
        <f>ROUND(+'Fiscal Services'!J130,0)</f>
        <v>38092</v>
      </c>
      <c r="H35" s="6">
        <f>ROUND(+'Fiscal Services'!V130,0)</f>
        <v>1549</v>
      </c>
      <c r="I35" s="8">
        <f t="shared" si="1"/>
        <v>24.59</v>
      </c>
      <c r="J35" s="7"/>
      <c r="K35" s="9">
        <f t="shared" si="2"/>
        <v>0.5086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ROUND(+'Fiscal Services'!J31,0)</f>
        <v>3431</v>
      </c>
      <c r="E36" s="6">
        <f>ROUND(+'Fiscal Services'!V31,0)</f>
        <v>252</v>
      </c>
      <c r="F36" s="8">
        <f t="shared" si="0"/>
        <v>13.62</v>
      </c>
      <c r="G36" s="6">
        <f>ROUND(+'Fiscal Services'!J131,0)</f>
        <v>1885</v>
      </c>
      <c r="H36" s="6">
        <f>ROUND(+'Fiscal Services'!V131,0)</f>
        <v>237</v>
      </c>
      <c r="I36" s="8">
        <f t="shared" si="1"/>
        <v>7.95</v>
      </c>
      <c r="J36" s="7"/>
      <c r="K36" s="9">
        <f t="shared" si="2"/>
        <v>-0.4163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ROUND(+'Fiscal Services'!J32,0)</f>
        <v>135047</v>
      </c>
      <c r="E37" s="6">
        <f>ROUND(+'Fiscal Services'!V32,0)</f>
        <v>22063</v>
      </c>
      <c r="F37" s="8">
        <f t="shared" si="0"/>
        <v>6.12</v>
      </c>
      <c r="G37" s="6">
        <f>ROUND(+'Fiscal Services'!J132,0)</f>
        <v>72605</v>
      </c>
      <c r="H37" s="6">
        <f>ROUND(+'Fiscal Services'!V132,0)</f>
        <v>21554</v>
      </c>
      <c r="I37" s="8">
        <f t="shared" si="1"/>
        <v>3.37</v>
      </c>
      <c r="J37" s="7"/>
      <c r="K37" s="9">
        <f t="shared" si="2"/>
        <v>-0.4493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ROUND(+'Fiscal Services'!J33,0)</f>
        <v>13316</v>
      </c>
      <c r="E38" s="6">
        <f>ROUND(+'Fiscal Services'!V33,0)</f>
        <v>224</v>
      </c>
      <c r="F38" s="8">
        <f t="shared" si="0"/>
        <v>59.45</v>
      </c>
      <c r="G38" s="6">
        <f>ROUND(+'Fiscal Services'!J133,0)</f>
        <v>6968</v>
      </c>
      <c r="H38" s="6">
        <f>ROUND(+'Fiscal Services'!V133,0)</f>
        <v>509</v>
      </c>
      <c r="I38" s="8">
        <f t="shared" si="1"/>
        <v>13.69</v>
      </c>
      <c r="J38" s="7"/>
      <c r="K38" s="9">
        <f t="shared" si="2"/>
        <v>-0.7697</v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Services'!J34,0)</f>
        <v>166464</v>
      </c>
      <c r="E39" s="6">
        <f>ROUND(+'Fiscal Services'!V34,0)</f>
        <v>47661</v>
      </c>
      <c r="F39" s="8">
        <f t="shared" si="0"/>
        <v>3.49</v>
      </c>
      <c r="G39" s="6">
        <f>ROUND(+'Fiscal Services'!J134,0)</f>
        <v>123969</v>
      </c>
      <c r="H39" s="6">
        <f>ROUND(+'Fiscal Services'!V134,0)</f>
        <v>52314</v>
      </c>
      <c r="I39" s="8">
        <f t="shared" si="1"/>
        <v>2.37</v>
      </c>
      <c r="J39" s="7"/>
      <c r="K39" s="9">
        <f t="shared" si="2"/>
        <v>-0.3209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ROUND(+'Fiscal Services'!J35,0)</f>
        <v>45563</v>
      </c>
      <c r="E40" s="6">
        <f>ROUND(+'Fiscal Services'!V35,0)</f>
        <v>4378</v>
      </c>
      <c r="F40" s="8">
        <f t="shared" si="0"/>
        <v>10.41</v>
      </c>
      <c r="G40" s="6">
        <f>ROUND(+'Fiscal Services'!J135,0)</f>
        <v>52291</v>
      </c>
      <c r="H40" s="6">
        <f>ROUND(+'Fiscal Services'!V135,0)</f>
        <v>4690</v>
      </c>
      <c r="I40" s="8">
        <f t="shared" si="1"/>
        <v>11.15</v>
      </c>
      <c r="J40" s="7"/>
      <c r="K40" s="9">
        <f t="shared" si="2"/>
        <v>0.0711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ROUND(+'Fiscal Services'!J36,0)</f>
        <v>18532</v>
      </c>
      <c r="E41" s="6">
        <f>ROUND(+'Fiscal Services'!V36,0)</f>
        <v>1264</v>
      </c>
      <c r="F41" s="8">
        <f t="shared" si="0"/>
        <v>14.66</v>
      </c>
      <c r="G41" s="6">
        <f>ROUND(+'Fiscal Services'!J136,0)</f>
        <v>12772</v>
      </c>
      <c r="H41" s="6">
        <f>ROUND(+'Fiscal Services'!V136,0)</f>
        <v>1369</v>
      </c>
      <c r="I41" s="8">
        <f t="shared" si="1"/>
        <v>9.33</v>
      </c>
      <c r="J41" s="7"/>
      <c r="K41" s="9">
        <f t="shared" si="2"/>
        <v>-0.3636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Services'!J37,0)</f>
        <v>76573</v>
      </c>
      <c r="E42" s="6">
        <f>ROUND(+'Fiscal Services'!V37,0)</f>
        <v>13168</v>
      </c>
      <c r="F42" s="8">
        <f t="shared" si="0"/>
        <v>5.82</v>
      </c>
      <c r="G42" s="6">
        <f>ROUND(+'Fiscal Services'!J137,0)</f>
        <v>69640</v>
      </c>
      <c r="H42" s="6">
        <f>ROUND(+'Fiscal Services'!V137,0)</f>
        <v>12871</v>
      </c>
      <c r="I42" s="8">
        <f t="shared" si="1"/>
        <v>5.41</v>
      </c>
      <c r="J42" s="7"/>
      <c r="K42" s="9">
        <f t="shared" si="2"/>
        <v>-0.0704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ROUND(+'Fiscal Services'!J38,0)</f>
        <v>49232</v>
      </c>
      <c r="E43" s="6">
        <f>ROUND(+'Fiscal Services'!V38,0)</f>
        <v>5790</v>
      </c>
      <c r="F43" s="8">
        <f t="shared" si="0"/>
        <v>8.5</v>
      </c>
      <c r="G43" s="6">
        <f>ROUND(+'Fiscal Services'!J138,0)</f>
        <v>48974</v>
      </c>
      <c r="H43" s="6">
        <f>ROUND(+'Fiscal Services'!V138,0)</f>
        <v>5972</v>
      </c>
      <c r="I43" s="8">
        <f t="shared" si="1"/>
        <v>8.2</v>
      </c>
      <c r="J43" s="7"/>
      <c r="K43" s="9">
        <f t="shared" si="2"/>
        <v>-0.0353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ROUND(+'Fiscal Services'!J39,0)</f>
        <v>76064</v>
      </c>
      <c r="E44" s="6">
        <f>ROUND(+'Fiscal Services'!V39,0)</f>
        <v>4926</v>
      </c>
      <c r="F44" s="8">
        <f t="shared" si="0"/>
        <v>15.44</v>
      </c>
      <c r="G44" s="6">
        <f>ROUND(+'Fiscal Services'!J139,0)</f>
        <v>55369</v>
      </c>
      <c r="H44" s="6">
        <f>ROUND(+'Fiscal Services'!V139,0)</f>
        <v>4607</v>
      </c>
      <c r="I44" s="8">
        <f t="shared" si="1"/>
        <v>12.02</v>
      </c>
      <c r="J44" s="7"/>
      <c r="K44" s="9">
        <f t="shared" si="2"/>
        <v>-0.2215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ROUND(+'Fiscal Services'!J40,0)</f>
        <v>35298</v>
      </c>
      <c r="E45" s="6">
        <f>ROUND(+'Fiscal Services'!V40,0)</f>
        <v>2275</v>
      </c>
      <c r="F45" s="8">
        <f t="shared" si="0"/>
        <v>15.52</v>
      </c>
      <c r="G45" s="6">
        <f>ROUND(+'Fiscal Services'!J140,0)</f>
        <v>23468</v>
      </c>
      <c r="H45" s="6">
        <f>ROUND(+'Fiscal Services'!V140,0)</f>
        <v>2016</v>
      </c>
      <c r="I45" s="8">
        <f t="shared" si="1"/>
        <v>11.64</v>
      </c>
      <c r="J45" s="7"/>
      <c r="K45" s="9">
        <f t="shared" si="2"/>
        <v>-0.25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ROUND(+'Fiscal Services'!J41,0)</f>
        <v>83265</v>
      </c>
      <c r="E46" s="6">
        <f>ROUND(+'Fiscal Services'!V41,0)</f>
        <v>5384</v>
      </c>
      <c r="F46" s="8">
        <f t="shared" si="0"/>
        <v>15.47</v>
      </c>
      <c r="G46" s="6">
        <f>ROUND(+'Fiscal Services'!J141,0)</f>
        <v>0</v>
      </c>
      <c r="H46" s="6">
        <f>ROUND(+'Fiscal Services'!V141,0)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ROUND(+'Fiscal Services'!J42,0)</f>
        <v>10819</v>
      </c>
      <c r="E47" s="6">
        <f>ROUND(+'Fiscal Services'!V42,0)</f>
        <v>521</v>
      </c>
      <c r="F47" s="8">
        <f t="shared" si="0"/>
        <v>20.77</v>
      </c>
      <c r="G47" s="6">
        <f>ROUND(+'Fiscal Services'!J142,0)</f>
        <v>5217</v>
      </c>
      <c r="H47" s="6">
        <f>ROUND(+'Fiscal Services'!V142,0)</f>
        <v>588</v>
      </c>
      <c r="I47" s="8">
        <f t="shared" si="1"/>
        <v>8.87</v>
      </c>
      <c r="J47" s="7"/>
      <c r="K47" s="9">
        <f t="shared" si="2"/>
        <v>-0.5729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ROUND(+'Fiscal Services'!J43,0)</f>
        <v>23410</v>
      </c>
      <c r="E48" s="6">
        <f>ROUND(+'Fiscal Services'!V43,0)</f>
        <v>1899</v>
      </c>
      <c r="F48" s="8">
        <f t="shared" si="0"/>
        <v>12.33</v>
      </c>
      <c r="G48" s="6">
        <f>ROUND(+'Fiscal Services'!J143,0)</f>
        <v>11743</v>
      </c>
      <c r="H48" s="6">
        <f>ROUND(+'Fiscal Services'!V143,0)</f>
        <v>1895</v>
      </c>
      <c r="I48" s="8">
        <f t="shared" si="1"/>
        <v>6.2</v>
      </c>
      <c r="J48" s="7"/>
      <c r="K48" s="9">
        <f t="shared" si="2"/>
        <v>-0.4972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ROUND(+'Fiscal Services'!J44,0)</f>
        <v>70758</v>
      </c>
      <c r="E49" s="6">
        <f>ROUND(+'Fiscal Services'!V44,0)</f>
        <v>20908</v>
      </c>
      <c r="F49" s="8">
        <f t="shared" si="0"/>
        <v>3.38</v>
      </c>
      <c r="G49" s="6">
        <f>ROUND(+'Fiscal Services'!J144,0)</f>
        <v>54147</v>
      </c>
      <c r="H49" s="6">
        <f>ROUND(+'Fiscal Services'!V144,0)</f>
        <v>21534</v>
      </c>
      <c r="I49" s="8">
        <f t="shared" si="1"/>
        <v>2.51</v>
      </c>
      <c r="J49" s="7"/>
      <c r="K49" s="9">
        <f t="shared" si="2"/>
        <v>-0.2574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Services'!J45,0)</f>
        <v>293708</v>
      </c>
      <c r="E50" s="6">
        <f>ROUND(+'Fiscal Services'!V45,0)</f>
        <v>48016</v>
      </c>
      <c r="F50" s="8">
        <f t="shared" si="0"/>
        <v>6.12</v>
      </c>
      <c r="G50" s="6">
        <f>ROUND(+'Fiscal Services'!J145,0)</f>
        <v>988497</v>
      </c>
      <c r="H50" s="6">
        <f>ROUND(+'Fiscal Services'!V145,0)</f>
        <v>48950</v>
      </c>
      <c r="I50" s="8">
        <f t="shared" si="1"/>
        <v>20.19</v>
      </c>
      <c r="J50" s="7"/>
      <c r="K50" s="9">
        <f t="shared" si="2"/>
        <v>2.299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ROUND(+'Fiscal Services'!J46,0)</f>
        <v>6382</v>
      </c>
      <c r="E51" s="6">
        <f>ROUND(+'Fiscal Services'!V46,0)</f>
        <v>501</v>
      </c>
      <c r="F51" s="8">
        <f t="shared" si="0"/>
        <v>12.74</v>
      </c>
      <c r="G51" s="6">
        <f>ROUND(+'Fiscal Services'!J146,0)</f>
        <v>4314</v>
      </c>
      <c r="H51" s="6">
        <f>ROUND(+'Fiscal Services'!V146,0)</f>
        <v>591</v>
      </c>
      <c r="I51" s="8">
        <f t="shared" si="1"/>
        <v>7.3</v>
      </c>
      <c r="J51" s="7"/>
      <c r="K51" s="9">
        <f t="shared" si="2"/>
        <v>-0.427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ROUND(+'Fiscal Services'!J47,0)</f>
        <v>150326</v>
      </c>
      <c r="E52" s="6">
        <f>ROUND(+'Fiscal Services'!V47,0)</f>
        <v>23626</v>
      </c>
      <c r="F52" s="8">
        <f t="shared" si="0"/>
        <v>6.36</v>
      </c>
      <c r="G52" s="6">
        <f>ROUND(+'Fiscal Services'!J147,0)</f>
        <v>114882</v>
      </c>
      <c r="H52" s="6">
        <f>ROUND(+'Fiscal Services'!V147,0)</f>
        <v>24107</v>
      </c>
      <c r="I52" s="8">
        <f t="shared" si="1"/>
        <v>4.77</v>
      </c>
      <c r="J52" s="7"/>
      <c r="K52" s="9">
        <f t="shared" si="2"/>
        <v>-0.25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ROUND(+'Fiscal Services'!J48,0)</f>
        <v>204777</v>
      </c>
      <c r="E53" s="6">
        <f>ROUND(+'Fiscal Services'!V48,0)</f>
        <v>36964</v>
      </c>
      <c r="F53" s="8">
        <f t="shared" si="0"/>
        <v>5.54</v>
      </c>
      <c r="G53" s="6">
        <f>ROUND(+'Fiscal Services'!J148,0)</f>
        <v>221010</v>
      </c>
      <c r="H53" s="6">
        <f>ROUND(+'Fiscal Services'!V148,0)</f>
        <v>40193</v>
      </c>
      <c r="I53" s="8">
        <f t="shared" si="1"/>
        <v>5.5</v>
      </c>
      <c r="J53" s="7"/>
      <c r="K53" s="9">
        <f t="shared" si="2"/>
        <v>-0.0072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ROUND(+'Fiscal Services'!J49,0)</f>
        <v>42139</v>
      </c>
      <c r="E54" s="6">
        <f>ROUND(+'Fiscal Services'!V49,0)</f>
        <v>11965</v>
      </c>
      <c r="F54" s="8">
        <f t="shared" si="0"/>
        <v>3.52</v>
      </c>
      <c r="G54" s="6">
        <f>ROUND(+'Fiscal Services'!J149,0)</f>
        <v>32724</v>
      </c>
      <c r="H54" s="6">
        <f>ROUND(+'Fiscal Services'!V149,0)</f>
        <v>12684</v>
      </c>
      <c r="I54" s="8">
        <f t="shared" si="1"/>
        <v>2.58</v>
      </c>
      <c r="J54" s="7"/>
      <c r="K54" s="9">
        <f t="shared" si="2"/>
        <v>-0.267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ROUND(+'Fiscal Services'!J50,0)</f>
        <v>102377</v>
      </c>
      <c r="E55" s="6">
        <f>ROUND(+'Fiscal Services'!V50,0)</f>
        <v>7752</v>
      </c>
      <c r="F55" s="8">
        <f t="shared" si="0"/>
        <v>13.21</v>
      </c>
      <c r="G55" s="6">
        <f>ROUND(+'Fiscal Services'!J150,0)</f>
        <v>141477</v>
      </c>
      <c r="H55" s="6">
        <f>ROUND(+'Fiscal Services'!V150,0)</f>
        <v>8079</v>
      </c>
      <c r="I55" s="8">
        <f t="shared" si="1"/>
        <v>17.51</v>
      </c>
      <c r="J55" s="7"/>
      <c r="K55" s="9">
        <f t="shared" si="2"/>
        <v>0.3255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ROUND(+'Fiscal Services'!J51,0)</f>
        <v>26448</v>
      </c>
      <c r="E56" s="6">
        <f>ROUND(+'Fiscal Services'!V51,0)</f>
        <v>289</v>
      </c>
      <c r="F56" s="8">
        <f t="shared" si="0"/>
        <v>91.52</v>
      </c>
      <c r="G56" s="6">
        <f>ROUND(+'Fiscal Services'!J151,0)</f>
        <v>41851</v>
      </c>
      <c r="H56" s="6">
        <f>ROUND(+'Fiscal Services'!V151,0)</f>
        <v>1252</v>
      </c>
      <c r="I56" s="8">
        <f t="shared" si="1"/>
        <v>33.43</v>
      </c>
      <c r="J56" s="7"/>
      <c r="K56" s="9">
        <f t="shared" si="2"/>
        <v>-0.6347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ROUND(+'Fiscal Services'!J52,0)</f>
        <v>72096</v>
      </c>
      <c r="E57" s="6">
        <f>ROUND(+'Fiscal Services'!V52,0)</f>
        <v>15861</v>
      </c>
      <c r="F57" s="8">
        <f t="shared" si="0"/>
        <v>4.55</v>
      </c>
      <c r="G57" s="6">
        <f>ROUND(+'Fiscal Services'!J152,0)</f>
        <v>66348</v>
      </c>
      <c r="H57" s="6">
        <f>ROUND(+'Fiscal Services'!V152,0)</f>
        <v>15975</v>
      </c>
      <c r="I57" s="8">
        <f t="shared" si="1"/>
        <v>4.15</v>
      </c>
      <c r="J57" s="7"/>
      <c r="K57" s="9">
        <f t="shared" si="2"/>
        <v>-0.0879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ROUND(+'Fiscal Services'!J53,0)</f>
        <v>33660</v>
      </c>
      <c r="E58" s="6">
        <f>ROUND(+'Fiscal Services'!V53,0)</f>
        <v>21255</v>
      </c>
      <c r="F58" s="8">
        <f t="shared" si="0"/>
        <v>1.58</v>
      </c>
      <c r="G58" s="6">
        <f>ROUND(+'Fiscal Services'!J153,0)</f>
        <v>42338</v>
      </c>
      <c r="H58" s="6">
        <f>ROUND(+'Fiscal Services'!V153,0)</f>
        <v>22355</v>
      </c>
      <c r="I58" s="8">
        <f t="shared" si="1"/>
        <v>1.89</v>
      </c>
      <c r="J58" s="7"/>
      <c r="K58" s="9">
        <f t="shared" si="2"/>
        <v>0.1962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ROUND(+'Fiscal Services'!J54,0)</f>
        <v>71968</v>
      </c>
      <c r="E59" s="6">
        <f>ROUND(+'Fiscal Services'!V54,0)</f>
        <v>4055</v>
      </c>
      <c r="F59" s="8">
        <f t="shared" si="0"/>
        <v>17.75</v>
      </c>
      <c r="G59" s="6">
        <f>ROUND(+'Fiscal Services'!J154,0)</f>
        <v>67237</v>
      </c>
      <c r="H59" s="6">
        <f>ROUND(+'Fiscal Services'!V154,0)</f>
        <v>4400</v>
      </c>
      <c r="I59" s="8">
        <f t="shared" si="1"/>
        <v>15.28</v>
      </c>
      <c r="J59" s="7"/>
      <c r="K59" s="9">
        <f t="shared" si="2"/>
        <v>-0.1392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ROUND(+'Fiscal Services'!J55,0)</f>
        <v>8879</v>
      </c>
      <c r="E60" s="6">
        <f>ROUND(+'Fiscal Services'!V55,0)</f>
        <v>494</v>
      </c>
      <c r="F60" s="8">
        <f t="shared" si="0"/>
        <v>17.97</v>
      </c>
      <c r="G60" s="6">
        <f>ROUND(+'Fiscal Services'!J155,0)</f>
        <v>12362</v>
      </c>
      <c r="H60" s="6">
        <f>ROUND(+'Fiscal Services'!V155,0)</f>
        <v>623</v>
      </c>
      <c r="I60" s="8">
        <f t="shared" si="1"/>
        <v>19.84</v>
      </c>
      <c r="J60" s="7"/>
      <c r="K60" s="9">
        <f t="shared" si="2"/>
        <v>0.1041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ROUND(+'Fiscal Services'!J56,0)</f>
        <v>108230</v>
      </c>
      <c r="E61" s="6">
        <f>ROUND(+'Fiscal Services'!V56,0)</f>
        <v>28659</v>
      </c>
      <c r="F61" s="8">
        <f t="shared" si="0"/>
        <v>3.78</v>
      </c>
      <c r="G61" s="6">
        <f>ROUND(+'Fiscal Services'!J156,0)</f>
        <v>103945</v>
      </c>
      <c r="H61" s="6">
        <f>ROUND(+'Fiscal Services'!V156,0)</f>
        <v>28694</v>
      </c>
      <c r="I61" s="8">
        <f t="shared" si="1"/>
        <v>3.62</v>
      </c>
      <c r="J61" s="7"/>
      <c r="K61" s="9">
        <f t="shared" si="2"/>
        <v>-0.0423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ROUND(+'Fiscal Services'!J57,0)</f>
        <v>137845</v>
      </c>
      <c r="E62" s="6">
        <f>ROUND(+'Fiscal Services'!V57,0)</f>
        <v>30005</v>
      </c>
      <c r="F62" s="8">
        <f t="shared" si="0"/>
        <v>4.59</v>
      </c>
      <c r="G62" s="6">
        <f>ROUND(+'Fiscal Services'!J157,0)</f>
        <v>26231</v>
      </c>
      <c r="H62" s="6">
        <f>ROUND(+'Fiscal Services'!V157,0)</f>
        <v>32043</v>
      </c>
      <c r="I62" s="8">
        <f t="shared" si="1"/>
        <v>0.82</v>
      </c>
      <c r="J62" s="7"/>
      <c r="K62" s="9">
        <f t="shared" si="2"/>
        <v>-0.8214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ROUND(+'Fiscal Services'!J58,0)</f>
        <v>102010</v>
      </c>
      <c r="E63" s="6">
        <f>ROUND(+'Fiscal Services'!V58,0)</f>
        <v>3063</v>
      </c>
      <c r="F63" s="8">
        <f t="shared" si="0"/>
        <v>33.3</v>
      </c>
      <c r="G63" s="6">
        <f>ROUND(+'Fiscal Services'!J158,0)</f>
        <v>107196</v>
      </c>
      <c r="H63" s="6">
        <f>ROUND(+'Fiscal Services'!V158,0)</f>
        <v>3023</v>
      </c>
      <c r="I63" s="8">
        <f t="shared" si="1"/>
        <v>35.46</v>
      </c>
      <c r="J63" s="7"/>
      <c r="K63" s="9">
        <f t="shared" si="2"/>
        <v>0.0649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ROUND(+'Fiscal Services'!J59,0)</f>
        <v>9802</v>
      </c>
      <c r="E64" s="6">
        <f>ROUND(+'Fiscal Services'!V59,0)</f>
        <v>897</v>
      </c>
      <c r="F64" s="8">
        <f t="shared" si="0"/>
        <v>10.93</v>
      </c>
      <c r="G64" s="6">
        <f>ROUND(+'Fiscal Services'!J159,0)</f>
        <v>9771</v>
      </c>
      <c r="H64" s="6">
        <f>ROUND(+'Fiscal Services'!V159,0)</f>
        <v>937</v>
      </c>
      <c r="I64" s="8">
        <f t="shared" si="1"/>
        <v>10.43</v>
      </c>
      <c r="J64" s="7"/>
      <c r="K64" s="9">
        <f t="shared" si="2"/>
        <v>-0.0457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ROUND(+'Fiscal Services'!J60,0)</f>
        <v>15949</v>
      </c>
      <c r="E65" s="6">
        <f>ROUND(+'Fiscal Services'!V60,0)</f>
        <v>1330</v>
      </c>
      <c r="F65" s="8">
        <f t="shared" si="0"/>
        <v>11.99</v>
      </c>
      <c r="G65" s="6">
        <f>ROUND(+'Fiscal Services'!J160,0)</f>
        <v>29542</v>
      </c>
      <c r="H65" s="6">
        <f>ROUND(+'Fiscal Services'!V160,0)</f>
        <v>2219</v>
      </c>
      <c r="I65" s="8">
        <f t="shared" si="1"/>
        <v>13.31</v>
      </c>
      <c r="J65" s="7"/>
      <c r="K65" s="9">
        <f t="shared" si="2"/>
        <v>0.1101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ROUND(+'Fiscal Services'!J61,0)</f>
        <v>57439</v>
      </c>
      <c r="E66" s="6">
        <f>ROUND(+'Fiscal Services'!V61,0)</f>
        <v>4449</v>
      </c>
      <c r="F66" s="8">
        <f t="shared" si="0"/>
        <v>12.91</v>
      </c>
      <c r="G66" s="6">
        <f>ROUND(+'Fiscal Services'!J161,0)</f>
        <v>57485</v>
      </c>
      <c r="H66" s="6">
        <f>ROUND(+'Fiscal Services'!V161,0)</f>
        <v>4267</v>
      </c>
      <c r="I66" s="8">
        <f t="shared" si="1"/>
        <v>13.47</v>
      </c>
      <c r="J66" s="7"/>
      <c r="K66" s="9">
        <f t="shared" si="2"/>
        <v>0.0434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ROUND(+'Fiscal Services'!J62,0)</f>
        <v>67039</v>
      </c>
      <c r="E67" s="6">
        <f>ROUND(+'Fiscal Services'!V62,0)</f>
        <v>1717</v>
      </c>
      <c r="F67" s="8">
        <f t="shared" si="0"/>
        <v>39.04</v>
      </c>
      <c r="G67" s="6">
        <f>ROUND(+'Fiscal Services'!J162,0)</f>
        <v>31953</v>
      </c>
      <c r="H67" s="6">
        <f>ROUND(+'Fiscal Services'!V162,0)</f>
        <v>1813</v>
      </c>
      <c r="I67" s="8">
        <f t="shared" si="1"/>
        <v>17.62</v>
      </c>
      <c r="J67" s="7"/>
      <c r="K67" s="9">
        <f t="shared" si="2"/>
        <v>-0.5487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ROUND(+'Fiscal Services'!J63,0)</f>
        <v>201204</v>
      </c>
      <c r="E68" s="6">
        <f>ROUND(+'Fiscal Services'!V63,0)</f>
        <v>34477</v>
      </c>
      <c r="F68" s="8">
        <f t="shared" si="0"/>
        <v>5.84</v>
      </c>
      <c r="G68" s="6">
        <f>ROUND(+'Fiscal Services'!J163,0)</f>
        <v>239644</v>
      </c>
      <c r="H68" s="6">
        <f>ROUND(+'Fiscal Services'!V163,0)</f>
        <v>34729</v>
      </c>
      <c r="I68" s="8">
        <f t="shared" si="1"/>
        <v>6.9</v>
      </c>
      <c r="J68" s="7"/>
      <c r="K68" s="9">
        <f t="shared" si="2"/>
        <v>0.1815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ROUND(+'Fiscal Services'!J64,0)</f>
        <v>39509</v>
      </c>
      <c r="E69" s="6">
        <f>ROUND(+'Fiscal Services'!V64,0)</f>
        <v>7230</v>
      </c>
      <c r="F69" s="8">
        <f t="shared" si="0"/>
        <v>5.46</v>
      </c>
      <c r="G69" s="6">
        <f>ROUND(+'Fiscal Services'!J164,0)</f>
        <v>34205</v>
      </c>
      <c r="H69" s="6">
        <f>ROUND(+'Fiscal Services'!V164,0)</f>
        <v>6463</v>
      </c>
      <c r="I69" s="8">
        <f t="shared" si="1"/>
        <v>5.29</v>
      </c>
      <c r="J69" s="7"/>
      <c r="K69" s="9">
        <f t="shared" si="2"/>
        <v>-0.0311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ROUND(+'Fiscal Services'!J65,0)</f>
        <v>12974</v>
      </c>
      <c r="E70" s="6">
        <f>ROUND(+'Fiscal Services'!V65,0)</f>
        <v>2799</v>
      </c>
      <c r="F70" s="8">
        <f t="shared" si="0"/>
        <v>4.64</v>
      </c>
      <c r="G70" s="6">
        <f>ROUND(+'Fiscal Services'!J165,0)</f>
        <v>4822</v>
      </c>
      <c r="H70" s="6">
        <f>ROUND(+'Fiscal Services'!V165,0)</f>
        <v>2947</v>
      </c>
      <c r="I70" s="8">
        <f t="shared" si="1"/>
        <v>1.64</v>
      </c>
      <c r="J70" s="7"/>
      <c r="K70" s="9">
        <f t="shared" si="2"/>
        <v>-0.6466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ROUND(+'Fiscal Services'!J66,0)</f>
        <v>17789</v>
      </c>
      <c r="E71" s="6">
        <f>ROUND(+'Fiscal Services'!V66,0)</f>
        <v>1358</v>
      </c>
      <c r="F71" s="8">
        <f t="shared" si="0"/>
        <v>13.1</v>
      </c>
      <c r="G71" s="6">
        <f>ROUND(+'Fiscal Services'!J166,0)</f>
        <v>18925</v>
      </c>
      <c r="H71" s="6">
        <f>ROUND(+'Fiscal Services'!V166,0)</f>
        <v>614</v>
      </c>
      <c r="I71" s="8">
        <f t="shared" si="1"/>
        <v>30.82</v>
      </c>
      <c r="J71" s="7"/>
      <c r="K71" s="9">
        <f t="shared" si="2"/>
        <v>1.3527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ROUND(+'Fiscal Services'!J67,0)</f>
        <v>93234</v>
      </c>
      <c r="E72" s="6">
        <f>ROUND(+'Fiscal Services'!V67,0)</f>
        <v>33572</v>
      </c>
      <c r="F72" s="8">
        <f t="shared" si="0"/>
        <v>2.78</v>
      </c>
      <c r="G72" s="6">
        <f>ROUND(+'Fiscal Services'!J167,0)</f>
        <v>79275</v>
      </c>
      <c r="H72" s="6">
        <f>ROUND(+'Fiscal Services'!V167,0)</f>
        <v>34768</v>
      </c>
      <c r="I72" s="8">
        <f t="shared" si="1"/>
        <v>2.28</v>
      </c>
      <c r="J72" s="7"/>
      <c r="K72" s="9">
        <f t="shared" si="2"/>
        <v>-0.1799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ROUND(+'Fiscal Services'!J68,0)</f>
        <v>138150</v>
      </c>
      <c r="E73" s="6">
        <f>ROUND(+'Fiscal Services'!V68,0)</f>
        <v>27113</v>
      </c>
      <c r="F73" s="8">
        <f t="shared" si="0"/>
        <v>5.1</v>
      </c>
      <c r="G73" s="6">
        <f>ROUND(+'Fiscal Services'!J168,0)</f>
        <v>129964</v>
      </c>
      <c r="H73" s="6">
        <f>ROUND(+'Fiscal Services'!V168,0)</f>
        <v>28692</v>
      </c>
      <c r="I73" s="8">
        <f t="shared" si="1"/>
        <v>4.53</v>
      </c>
      <c r="J73" s="7"/>
      <c r="K73" s="9">
        <f t="shared" si="2"/>
        <v>-0.1118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ROUND(+'Fiscal Services'!J69,0)</f>
        <v>90214</v>
      </c>
      <c r="E74" s="6">
        <f>ROUND(+'Fiscal Services'!V69,0)</f>
        <v>59724</v>
      </c>
      <c r="F74" s="8">
        <f t="shared" si="0"/>
        <v>1.51</v>
      </c>
      <c r="G74" s="6">
        <f>ROUND(+'Fiscal Services'!J169,0)</f>
        <v>133600</v>
      </c>
      <c r="H74" s="6">
        <f>ROUND(+'Fiscal Services'!V169,0)</f>
        <v>64334</v>
      </c>
      <c r="I74" s="8">
        <f t="shared" si="1"/>
        <v>2.08</v>
      </c>
      <c r="J74" s="7"/>
      <c r="K74" s="9">
        <f t="shared" si="2"/>
        <v>0.3775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ROUND(+'Fiscal Services'!J70,0)</f>
        <v>109094</v>
      </c>
      <c r="E75" s="6">
        <f>ROUND(+'Fiscal Services'!V70,0)</f>
        <v>31048</v>
      </c>
      <c r="F75" s="8">
        <f aca="true" t="shared" si="3" ref="F75:F106">IF(D75=0,"",IF(E75=0,"",ROUND(D75/E75,2)))</f>
        <v>3.51</v>
      </c>
      <c r="G75" s="6">
        <f>ROUND(+'Fiscal Services'!J170,0)</f>
        <v>101690</v>
      </c>
      <c r="H75" s="6">
        <f>ROUND(+'Fiscal Services'!V170,0)</f>
        <v>31549</v>
      </c>
      <c r="I75" s="8">
        <f aca="true" t="shared" si="4" ref="I75:I106">IF(G75=0,"",IF(H75=0,"",ROUND(G75/H75,2)))</f>
        <v>3.22</v>
      </c>
      <c r="J75" s="7"/>
      <c r="K75" s="9">
        <f aca="true" t="shared" si="5" ref="K75:K106">IF(D75=0,"",IF(E75=0,"",IF(G75=0,"",IF(H75=0,"",ROUND(I75/F75-1,4)))))</f>
        <v>-0.0826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ROUND(+'Fiscal Services'!J71,0)</f>
        <v>19795</v>
      </c>
      <c r="E76" s="6">
        <f>ROUND(+'Fiscal Services'!V71,0)</f>
        <v>1459</v>
      </c>
      <c r="F76" s="8">
        <f t="shared" si="3"/>
        <v>13.57</v>
      </c>
      <c r="G76" s="6">
        <f>ROUND(+'Fiscal Services'!J171,0)</f>
        <v>26541</v>
      </c>
      <c r="H76" s="6">
        <f>ROUND(+'Fiscal Services'!V171,0)</f>
        <v>1701</v>
      </c>
      <c r="I76" s="8">
        <f t="shared" si="4"/>
        <v>15.6</v>
      </c>
      <c r="J76" s="7"/>
      <c r="K76" s="9">
        <f t="shared" si="5"/>
        <v>0.1496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ROUND(+'Fiscal Services'!J72,0)</f>
        <v>28744</v>
      </c>
      <c r="E77" s="6">
        <f>ROUND(+'Fiscal Services'!V72,0)</f>
        <v>560</v>
      </c>
      <c r="F77" s="8">
        <f t="shared" si="3"/>
        <v>51.33</v>
      </c>
      <c r="G77" s="6">
        <f>ROUND(+'Fiscal Services'!J172,0)</f>
        <v>32567</v>
      </c>
      <c r="H77" s="6">
        <f>ROUND(+'Fiscal Services'!V172,0)</f>
        <v>595</v>
      </c>
      <c r="I77" s="8">
        <f t="shared" si="4"/>
        <v>54.73</v>
      </c>
      <c r="J77" s="7"/>
      <c r="K77" s="9">
        <f t="shared" si="5"/>
        <v>0.0662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ROUND(+'Fiscal Services'!J73,0)</f>
        <v>103986</v>
      </c>
      <c r="E78" s="6">
        <f>ROUND(+'Fiscal Services'!V73,0)</f>
        <v>18831</v>
      </c>
      <c r="F78" s="8">
        <f t="shared" si="3"/>
        <v>5.52</v>
      </c>
      <c r="G78" s="6">
        <f>ROUND(+'Fiscal Services'!J173,0)</f>
        <v>99650</v>
      </c>
      <c r="H78" s="6">
        <f>ROUND(+'Fiscal Services'!V173,0)</f>
        <v>17915</v>
      </c>
      <c r="I78" s="8">
        <f t="shared" si="4"/>
        <v>5.56</v>
      </c>
      <c r="J78" s="7"/>
      <c r="K78" s="9">
        <f t="shared" si="5"/>
        <v>0.0072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ROUND(+'Fiscal Services'!J74,0)</f>
        <v>0</v>
      </c>
      <c r="E79" s="6">
        <f>ROUND(+'Fiscal Services'!V74,0)</f>
        <v>1590</v>
      </c>
      <c r="F79" s="8">
        <f t="shared" si="3"/>
      </c>
      <c r="G79" s="6">
        <f>ROUND(+'Fiscal Services'!J174,0)</f>
        <v>0</v>
      </c>
      <c r="H79" s="6">
        <f>ROUND(+'Fiscal Services'!V174,0)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ROUND(+'Fiscal Services'!J75,0)</f>
        <v>225405</v>
      </c>
      <c r="E80" s="6">
        <f>ROUND(+'Fiscal Services'!V75,0)</f>
        <v>44834</v>
      </c>
      <c r="F80" s="8">
        <f t="shared" si="3"/>
        <v>5.03</v>
      </c>
      <c r="G80" s="6">
        <f>ROUND(+'Fiscal Services'!J175,0)</f>
        <v>235842</v>
      </c>
      <c r="H80" s="6">
        <f>ROUND(+'Fiscal Services'!V175,0)</f>
        <v>49418</v>
      </c>
      <c r="I80" s="8">
        <f t="shared" si="4"/>
        <v>4.77</v>
      </c>
      <c r="J80" s="7"/>
      <c r="K80" s="9">
        <f t="shared" si="5"/>
        <v>-0.0517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ROUND(+'Fiscal Services'!J76,0)</f>
        <v>44640</v>
      </c>
      <c r="E81" s="6">
        <f>ROUND(+'Fiscal Services'!V76,0)</f>
        <v>3616</v>
      </c>
      <c r="F81" s="8">
        <f t="shared" si="3"/>
        <v>12.35</v>
      </c>
      <c r="G81" s="6">
        <f>ROUND(+'Fiscal Services'!J176,0)</f>
        <v>23701</v>
      </c>
      <c r="H81" s="6">
        <f>ROUND(+'Fiscal Services'!V176,0)</f>
        <v>3480</v>
      </c>
      <c r="I81" s="8">
        <f t="shared" si="4"/>
        <v>6.81</v>
      </c>
      <c r="J81" s="7"/>
      <c r="K81" s="9">
        <f t="shared" si="5"/>
        <v>-0.4486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ROUND(+'Fiscal Services'!J77,0)</f>
        <v>37696</v>
      </c>
      <c r="E82" s="6">
        <f>ROUND(+'Fiscal Services'!V77,0)</f>
        <v>1442</v>
      </c>
      <c r="F82" s="8">
        <f t="shared" si="3"/>
        <v>26.14</v>
      </c>
      <c r="G82" s="6">
        <f>ROUND(+'Fiscal Services'!J177,0)</f>
        <v>40660</v>
      </c>
      <c r="H82" s="6">
        <f>ROUND(+'Fiscal Services'!V177,0)</f>
        <v>1566</v>
      </c>
      <c r="I82" s="8">
        <f t="shared" si="4"/>
        <v>25.96</v>
      </c>
      <c r="J82" s="7"/>
      <c r="K82" s="9">
        <f t="shared" si="5"/>
        <v>-0.0069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ROUND(+'Fiscal Services'!J78,0)</f>
        <v>47307</v>
      </c>
      <c r="E83" s="6">
        <f>ROUND(+'Fiscal Services'!V78,0)</f>
        <v>9049</v>
      </c>
      <c r="F83" s="8">
        <f t="shared" si="3"/>
        <v>5.23</v>
      </c>
      <c r="G83" s="6">
        <f>ROUND(+'Fiscal Services'!J178,0)</f>
        <v>52264</v>
      </c>
      <c r="H83" s="6">
        <f>ROUND(+'Fiscal Services'!V178,0)</f>
        <v>8663</v>
      </c>
      <c r="I83" s="8">
        <f t="shared" si="4"/>
        <v>6.03</v>
      </c>
      <c r="J83" s="7"/>
      <c r="K83" s="9">
        <f t="shared" si="5"/>
        <v>0.153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ROUND(+'Fiscal Services'!J79,0)</f>
        <v>171606</v>
      </c>
      <c r="E84" s="6">
        <f>ROUND(+'Fiscal Services'!V79,0)</f>
        <v>44461</v>
      </c>
      <c r="F84" s="8">
        <f t="shared" si="3"/>
        <v>3.86</v>
      </c>
      <c r="G84" s="6">
        <f>ROUND(+'Fiscal Services'!J179,0)</f>
        <v>188312</v>
      </c>
      <c r="H84" s="6">
        <f>ROUND(+'Fiscal Services'!V179,0)</f>
        <v>43169</v>
      </c>
      <c r="I84" s="8">
        <f t="shared" si="4"/>
        <v>4.36</v>
      </c>
      <c r="J84" s="7"/>
      <c r="K84" s="9">
        <f t="shared" si="5"/>
        <v>0.1295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ROUND(+'Fiscal Services'!J80,0)</f>
        <v>1298</v>
      </c>
      <c r="E85" s="6">
        <f>ROUND(+'Fiscal Services'!V80,0)</f>
        <v>77</v>
      </c>
      <c r="F85" s="8">
        <f t="shared" si="3"/>
        <v>16.86</v>
      </c>
      <c r="G85" s="6">
        <f>ROUND(+'Fiscal Services'!J180,0)</f>
        <v>0</v>
      </c>
      <c r="H85" s="6">
        <f>ROUND(+'Fiscal Services'!V180,0)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ROUND(+'Fiscal Services'!J81,0)</f>
        <v>27825</v>
      </c>
      <c r="E86" s="6">
        <f>ROUND(+'Fiscal Services'!V81,0)</f>
        <v>6682</v>
      </c>
      <c r="F86" s="8">
        <f t="shared" si="3"/>
        <v>4.16</v>
      </c>
      <c r="G86" s="6">
        <f>ROUND(+'Fiscal Services'!J181,0)</f>
        <v>45082</v>
      </c>
      <c r="H86" s="6">
        <f>ROUND(+'Fiscal Services'!V181,0)</f>
        <v>9834</v>
      </c>
      <c r="I86" s="8">
        <f t="shared" si="4"/>
        <v>4.58</v>
      </c>
      <c r="J86" s="7"/>
      <c r="K86" s="9">
        <f t="shared" si="5"/>
        <v>0.101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ROUND(+'Fiscal Services'!J82,0)</f>
        <v>90805</v>
      </c>
      <c r="E87" s="6">
        <f>ROUND(+'Fiscal Services'!V82,0)</f>
        <v>13816</v>
      </c>
      <c r="F87" s="8">
        <f t="shared" si="3"/>
        <v>6.57</v>
      </c>
      <c r="G87" s="6">
        <f>ROUND(+'Fiscal Services'!J182,0)</f>
        <v>74839</v>
      </c>
      <c r="H87" s="6">
        <f>ROUND(+'Fiscal Services'!V182,0)</f>
        <v>12971</v>
      </c>
      <c r="I87" s="8">
        <f t="shared" si="4"/>
        <v>5.77</v>
      </c>
      <c r="J87" s="7"/>
      <c r="K87" s="9">
        <f t="shared" si="5"/>
        <v>-0.1218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ROUND(+'Fiscal Services'!J83,0)</f>
        <v>20319</v>
      </c>
      <c r="E88" s="6">
        <f>ROUND(+'Fiscal Services'!V83,0)</f>
        <v>1135</v>
      </c>
      <c r="F88" s="8">
        <f t="shared" si="3"/>
        <v>17.9</v>
      </c>
      <c r="G88" s="6">
        <f>ROUND(+'Fiscal Services'!J183,0)</f>
        <v>24952</v>
      </c>
      <c r="H88" s="6">
        <f>ROUND(+'Fiscal Services'!V183,0)</f>
        <v>669</v>
      </c>
      <c r="I88" s="8">
        <f t="shared" si="4"/>
        <v>37.3</v>
      </c>
      <c r="J88" s="7"/>
      <c r="K88" s="9">
        <f t="shared" si="5"/>
        <v>1.0838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ROUND(+'Fiscal Services'!J84,0)</f>
        <v>77664</v>
      </c>
      <c r="E89" s="6">
        <f>ROUND(+'Fiscal Services'!V84,0)</f>
        <v>11160</v>
      </c>
      <c r="F89" s="8">
        <f t="shared" si="3"/>
        <v>6.96</v>
      </c>
      <c r="G89" s="6">
        <f>ROUND(+'Fiscal Services'!J184,0)</f>
        <v>79036</v>
      </c>
      <c r="H89" s="6">
        <f>ROUND(+'Fiscal Services'!V184,0)</f>
        <v>10112</v>
      </c>
      <c r="I89" s="8">
        <f t="shared" si="4"/>
        <v>7.82</v>
      </c>
      <c r="J89" s="7"/>
      <c r="K89" s="9">
        <f t="shared" si="5"/>
        <v>0.1236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ROUND(+'Fiscal Services'!J85,0)</f>
        <v>17571</v>
      </c>
      <c r="E90" s="6">
        <f>ROUND(+'Fiscal Services'!V85,0)</f>
        <v>3267</v>
      </c>
      <c r="F90" s="8">
        <f t="shared" si="3"/>
        <v>5.38</v>
      </c>
      <c r="G90" s="6">
        <f>ROUND(+'Fiscal Services'!J185,0)</f>
        <v>25475</v>
      </c>
      <c r="H90" s="6">
        <f>ROUND(+'Fiscal Services'!V185,0)</f>
        <v>3245</v>
      </c>
      <c r="I90" s="8">
        <f t="shared" si="4"/>
        <v>7.85</v>
      </c>
      <c r="J90" s="7"/>
      <c r="K90" s="9">
        <f t="shared" si="5"/>
        <v>0.4591</v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ROUND(+'Fiscal Services'!J86,0)</f>
        <v>14145</v>
      </c>
      <c r="E91" s="6">
        <f>ROUND(+'Fiscal Services'!V86,0)</f>
        <v>1530</v>
      </c>
      <c r="F91" s="8">
        <f t="shared" si="3"/>
        <v>9.25</v>
      </c>
      <c r="G91" s="6">
        <f>ROUND(+'Fiscal Services'!J186,0)</f>
        <v>13870</v>
      </c>
      <c r="H91" s="6">
        <f>ROUND(+'Fiscal Services'!V186,0)</f>
        <v>1130</v>
      </c>
      <c r="I91" s="8">
        <f t="shared" si="4"/>
        <v>12.27</v>
      </c>
      <c r="J91" s="7"/>
      <c r="K91" s="9">
        <f t="shared" si="5"/>
        <v>0.3265</v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ROUND(+'Fiscal Services'!J87,0)</f>
        <v>1770</v>
      </c>
      <c r="E92" s="6">
        <f>ROUND(+'Fiscal Services'!V87,0)</f>
        <v>1252</v>
      </c>
      <c r="F92" s="8">
        <f t="shared" si="3"/>
        <v>1.41</v>
      </c>
      <c r="G92" s="6">
        <f>ROUND(+'Fiscal Services'!J187,0)</f>
        <v>1664</v>
      </c>
      <c r="H92" s="6">
        <f>ROUND(+'Fiscal Services'!V187,0)</f>
        <v>505</v>
      </c>
      <c r="I92" s="8">
        <f t="shared" si="4"/>
        <v>3.3</v>
      </c>
      <c r="J92" s="7"/>
      <c r="K92" s="9">
        <f t="shared" si="5"/>
        <v>1.3404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ROUND(+'Fiscal Services'!J88,0)</f>
        <v>50909</v>
      </c>
      <c r="E93" s="6">
        <f>ROUND(+'Fiscal Services'!V88,0)</f>
        <v>7450</v>
      </c>
      <c r="F93" s="8">
        <f t="shared" si="3"/>
        <v>6.83</v>
      </c>
      <c r="G93" s="6">
        <f>ROUND(+'Fiscal Services'!J188,0)</f>
        <v>51420</v>
      </c>
      <c r="H93" s="6">
        <f>ROUND(+'Fiscal Services'!V188,0)</f>
        <v>8572</v>
      </c>
      <c r="I93" s="8">
        <f t="shared" si="4"/>
        <v>6</v>
      </c>
      <c r="J93" s="7"/>
      <c r="K93" s="9">
        <f t="shared" si="5"/>
        <v>-0.1215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ROUND(+'Fiscal Services'!J89,0)</f>
        <v>38219</v>
      </c>
      <c r="E94" s="6">
        <f>ROUND(+'Fiscal Services'!V89,0)</f>
        <v>3954</v>
      </c>
      <c r="F94" s="8">
        <f t="shared" si="3"/>
        <v>9.67</v>
      </c>
      <c r="G94" s="6">
        <f>ROUND(+'Fiscal Services'!J189,0)</f>
        <v>27590</v>
      </c>
      <c r="H94" s="6">
        <f>ROUND(+'Fiscal Services'!V189,0)</f>
        <v>4341</v>
      </c>
      <c r="I94" s="8">
        <f t="shared" si="4"/>
        <v>6.36</v>
      </c>
      <c r="J94" s="7"/>
      <c r="K94" s="9">
        <f t="shared" si="5"/>
        <v>-0.3423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ROUND(+'Fiscal Services'!J90,0)</f>
        <v>26288</v>
      </c>
      <c r="E95" s="6">
        <f>ROUND(+'Fiscal Services'!V90,0)</f>
        <v>3331</v>
      </c>
      <c r="F95" s="8">
        <f t="shared" si="3"/>
        <v>7.89</v>
      </c>
      <c r="G95" s="6">
        <f>ROUND(+'Fiscal Services'!J190,0)</f>
        <v>27337</v>
      </c>
      <c r="H95" s="6">
        <f>ROUND(+'Fiscal Services'!V190,0)</f>
        <v>3487</v>
      </c>
      <c r="I95" s="8">
        <f t="shared" si="4"/>
        <v>7.84</v>
      </c>
      <c r="J95" s="7"/>
      <c r="K95" s="9">
        <f t="shared" si="5"/>
        <v>-0.0063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ROUND(+'Fiscal Services'!J91,0)</f>
        <v>77273</v>
      </c>
      <c r="E96" s="6">
        <f>ROUND(+'Fiscal Services'!V91,0)</f>
        <v>15555</v>
      </c>
      <c r="F96" s="8">
        <f t="shared" si="3"/>
        <v>4.97</v>
      </c>
      <c r="G96" s="6">
        <f>ROUND(+'Fiscal Services'!J191,0)</f>
        <v>75925</v>
      </c>
      <c r="H96" s="6">
        <f>ROUND(+'Fiscal Services'!V191,0)</f>
        <v>16257</v>
      </c>
      <c r="I96" s="8">
        <f t="shared" si="4"/>
        <v>4.67</v>
      </c>
      <c r="J96" s="7"/>
      <c r="K96" s="9">
        <f t="shared" si="5"/>
        <v>-0.0604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ROUND(+'Fiscal Services'!J92,0)</f>
        <v>442</v>
      </c>
      <c r="E97" s="6">
        <f>ROUND(+'Fiscal Services'!V92,0)</f>
        <v>776</v>
      </c>
      <c r="F97" s="8">
        <f t="shared" si="3"/>
        <v>0.57</v>
      </c>
      <c r="G97" s="6">
        <f>ROUND(+'Fiscal Services'!J192,0)</f>
        <v>227</v>
      </c>
      <c r="H97" s="6">
        <f>ROUND(+'Fiscal Services'!V192,0)</f>
        <v>897</v>
      </c>
      <c r="I97" s="8">
        <f t="shared" si="4"/>
        <v>0.25</v>
      </c>
      <c r="J97" s="7"/>
      <c r="K97" s="9">
        <f t="shared" si="5"/>
        <v>-0.5614</v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ROUND(+'Fiscal Services'!J93,0)</f>
        <v>106892</v>
      </c>
      <c r="E98" s="6">
        <f>ROUND(+'Fiscal Services'!V93,0)</f>
        <v>12695</v>
      </c>
      <c r="F98" s="8">
        <f t="shared" si="3"/>
        <v>8.42</v>
      </c>
      <c r="G98" s="6">
        <f>ROUND(+'Fiscal Services'!J193,0)</f>
        <v>98130</v>
      </c>
      <c r="H98" s="6">
        <f>ROUND(+'Fiscal Services'!V193,0)</f>
        <v>12672</v>
      </c>
      <c r="I98" s="8">
        <f t="shared" si="4"/>
        <v>7.74</v>
      </c>
      <c r="J98" s="7"/>
      <c r="K98" s="9">
        <f t="shared" si="5"/>
        <v>-0.0808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ROUND(+'Fiscal Services'!J94,0)</f>
        <v>84781</v>
      </c>
      <c r="E99" s="6">
        <f>ROUND(+'Fiscal Services'!V94,0)</f>
        <v>7232</v>
      </c>
      <c r="F99" s="8">
        <f t="shared" si="3"/>
        <v>11.72</v>
      </c>
      <c r="G99" s="6">
        <f>ROUND(+'Fiscal Services'!J194,0)</f>
        <v>90905</v>
      </c>
      <c r="H99" s="6">
        <f>ROUND(+'Fiscal Services'!V194,0)</f>
        <v>9260</v>
      </c>
      <c r="I99" s="8">
        <f t="shared" si="4"/>
        <v>9.82</v>
      </c>
      <c r="J99" s="7"/>
      <c r="K99" s="9">
        <f t="shared" si="5"/>
        <v>-0.1621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ROUND(+'Fiscal Services'!J95,0)</f>
        <v>43949</v>
      </c>
      <c r="E100" s="6">
        <f>ROUND(+'Fiscal Services'!V95,0)</f>
        <v>4763</v>
      </c>
      <c r="F100" s="8">
        <f t="shared" si="3"/>
        <v>9.23</v>
      </c>
      <c r="G100" s="6">
        <f>ROUND(+'Fiscal Services'!J195,0)</f>
        <v>32296</v>
      </c>
      <c r="H100" s="6">
        <f>ROUND(+'Fiscal Services'!V195,0)</f>
        <v>5095</v>
      </c>
      <c r="I100" s="8">
        <f t="shared" si="4"/>
        <v>6.34</v>
      </c>
      <c r="J100" s="7"/>
      <c r="K100" s="9">
        <f t="shared" si="5"/>
        <v>-0.3131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ROUND(+'Fiscal Services'!J96,0)</f>
        <v>89613</v>
      </c>
      <c r="E101" s="6">
        <f>ROUND(+'Fiscal Services'!V96,0)</f>
        <v>16033</v>
      </c>
      <c r="F101" s="8">
        <f t="shared" si="3"/>
        <v>5.59</v>
      </c>
      <c r="G101" s="6">
        <f>ROUND(+'Fiscal Services'!J196,0)</f>
        <v>73216</v>
      </c>
      <c r="H101" s="6">
        <f>ROUND(+'Fiscal Services'!V196,0)</f>
        <v>15909</v>
      </c>
      <c r="I101" s="8">
        <f t="shared" si="4"/>
        <v>4.6</v>
      </c>
      <c r="J101" s="7"/>
      <c r="K101" s="9">
        <f t="shared" si="5"/>
        <v>-0.1771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ROUND(+'Fiscal Services'!J97,0)</f>
        <v>37516</v>
      </c>
      <c r="E102" s="6">
        <f>ROUND(+'Fiscal Services'!V97,0)</f>
        <v>13830</v>
      </c>
      <c r="F102" s="8">
        <f t="shared" si="3"/>
        <v>2.71</v>
      </c>
      <c r="G102" s="6">
        <f>ROUND(+'Fiscal Services'!J197,0)</f>
        <v>56129</v>
      </c>
      <c r="H102" s="6">
        <f>ROUND(+'Fiscal Services'!V197,0)</f>
        <v>15387</v>
      </c>
      <c r="I102" s="8">
        <f t="shared" si="4"/>
        <v>3.65</v>
      </c>
      <c r="J102" s="7"/>
      <c r="K102" s="9">
        <f t="shared" si="5"/>
        <v>0.3469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ROUND(+'Fiscal Services'!J98,0)</f>
        <v>0</v>
      </c>
      <c r="E103" s="6">
        <f>ROUND(+'Fiscal Services'!V98,0)</f>
        <v>0</v>
      </c>
      <c r="F103" s="8">
        <f t="shared" si="3"/>
      </c>
      <c r="G103" s="6">
        <f>ROUND(+'Fiscal Services'!J198,0)</f>
        <v>24885</v>
      </c>
      <c r="H103" s="6">
        <f>ROUND(+'Fiscal Services'!V198,0)</f>
        <v>1638</v>
      </c>
      <c r="I103" s="8">
        <f t="shared" si="4"/>
        <v>15.19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ROUND(+'Fiscal Services'!J99,0)</f>
        <v>26408</v>
      </c>
      <c r="E104" s="6">
        <f>ROUND(+'Fiscal Services'!V99,0)</f>
        <v>2105</v>
      </c>
      <c r="F104" s="8">
        <f t="shared" si="3"/>
        <v>12.55</v>
      </c>
      <c r="G104" s="6">
        <f>ROUND(+'Fiscal Services'!J199,0)</f>
        <v>30960</v>
      </c>
      <c r="H104" s="6">
        <f>ROUND(+'Fiscal Services'!V199,0)</f>
        <v>2056</v>
      </c>
      <c r="I104" s="8">
        <f t="shared" si="4"/>
        <v>15.06</v>
      </c>
      <c r="J104" s="7"/>
      <c r="K104" s="9">
        <f t="shared" si="5"/>
        <v>0.2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ROUND(+'Fiscal Services'!J100,0)</f>
        <v>2272</v>
      </c>
      <c r="E105" s="6">
        <f>ROUND(+'Fiscal Services'!V100,0)</f>
        <v>981</v>
      </c>
      <c r="F105" s="8">
        <f t="shared" si="3"/>
        <v>2.32</v>
      </c>
      <c r="G105" s="6">
        <f>ROUND(+'Fiscal Services'!J200,0)</f>
        <v>3222</v>
      </c>
      <c r="H105" s="6">
        <f>ROUND(+'Fiscal Services'!V200,0)</f>
        <v>926</v>
      </c>
      <c r="I105" s="8">
        <f t="shared" si="4"/>
        <v>3.48</v>
      </c>
      <c r="J105" s="7"/>
      <c r="K105" s="9">
        <f t="shared" si="5"/>
        <v>0.5</v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ROUND(+'Fiscal Services'!J101,0)</f>
        <v>4044</v>
      </c>
      <c r="E106" s="6">
        <f>ROUND(+'Fiscal Services'!V101,0)</f>
        <v>567</v>
      </c>
      <c r="F106" s="8">
        <f t="shared" si="3"/>
        <v>7.13</v>
      </c>
      <c r="G106" s="6">
        <f>ROUND(+'Fiscal Services'!J201,0)</f>
        <v>6045</v>
      </c>
      <c r="H106" s="6">
        <f>ROUND(+'Fiscal Services'!V201,0)</f>
        <v>547</v>
      </c>
      <c r="I106" s="8">
        <f t="shared" si="4"/>
        <v>11.05</v>
      </c>
      <c r="J106" s="7"/>
      <c r="K106" s="9">
        <f t="shared" si="5"/>
        <v>0.5498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64">
      <selection activeCell="D102" sqref="D102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474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ROUND(SUM('Fiscal Services'!K5:L5),0)</f>
        <v>178834</v>
      </c>
      <c r="E10" s="6">
        <f>ROUND(+'Fiscal Services'!V5,0)</f>
        <v>64206</v>
      </c>
      <c r="F10" s="8">
        <f>IF(D10=0,"",IF(E10=0,"",ROUND(D10/E10,2)))</f>
        <v>2.79</v>
      </c>
      <c r="G10" s="6">
        <f>ROUND(SUM('Fiscal Services'!K105:L105),0)</f>
        <v>257213</v>
      </c>
      <c r="H10" s="6">
        <f>ROUND(+'Fiscal Services'!V105,0)</f>
        <v>65434</v>
      </c>
      <c r="I10" s="8">
        <f>IF(G10=0,"",IF(H10=0,"",ROUND(G10/H10,2)))</f>
        <v>3.93</v>
      </c>
      <c r="J10" s="7"/>
      <c r="K10" s="9">
        <f>IF(D10=0,"",IF(E10=0,"",IF(G10=0,"",IF(H10=0,"",ROUND(I10/F10-1,4)))))</f>
        <v>0.4086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ROUND(SUM('Fiscal Services'!K6:L6),0)</f>
        <v>62626</v>
      </c>
      <c r="E11" s="6">
        <f>ROUND(+'Fiscal Services'!V6,0)</f>
        <v>25431</v>
      </c>
      <c r="F11" s="8">
        <f aca="true" t="shared" si="0" ref="F11:F74">IF(D11=0,"",IF(E11=0,"",ROUND(D11/E11,2)))</f>
        <v>2.46</v>
      </c>
      <c r="G11" s="6">
        <f>ROUND(SUM('Fiscal Services'!K106:L106),0)</f>
        <v>87250</v>
      </c>
      <c r="H11" s="6">
        <f>ROUND(+'Fiscal Services'!V106,0)</f>
        <v>27098</v>
      </c>
      <c r="I11" s="8">
        <f aca="true" t="shared" si="1" ref="I11:I74">IF(G11=0,"",IF(H11=0,"",ROUND(G11/H11,2)))</f>
        <v>3.22</v>
      </c>
      <c r="J11" s="7"/>
      <c r="K11" s="9">
        <f aca="true" t="shared" si="2" ref="K11:K74">IF(D11=0,"",IF(E11=0,"",IF(G11=0,"",IF(H11=0,"",ROUND(I11/F11-1,4)))))</f>
        <v>0.3089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ROUND(SUM('Fiscal Services'!K7:L7),0)</f>
        <v>120403</v>
      </c>
      <c r="E12" s="6">
        <f>ROUND(+'Fiscal Services'!V7,0)</f>
        <v>1629</v>
      </c>
      <c r="F12" s="8">
        <f t="shared" si="0"/>
        <v>73.91</v>
      </c>
      <c r="G12" s="6">
        <f>ROUND(SUM('Fiscal Services'!K107:L107),0)</f>
        <v>103684</v>
      </c>
      <c r="H12" s="6">
        <f>ROUND(+'Fiscal Services'!V107,0)</f>
        <v>1645</v>
      </c>
      <c r="I12" s="8">
        <f t="shared" si="1"/>
        <v>63.03</v>
      </c>
      <c r="J12" s="7"/>
      <c r="K12" s="9">
        <f t="shared" si="2"/>
        <v>-0.1472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ROUND(SUM('Fiscal Services'!K8:L8),0)</f>
        <v>618931</v>
      </c>
      <c r="E13" s="6">
        <f>ROUND(+'Fiscal Services'!V8,0)</f>
        <v>76904</v>
      </c>
      <c r="F13" s="8">
        <f t="shared" si="0"/>
        <v>8.05</v>
      </c>
      <c r="G13" s="6">
        <f>ROUND(SUM('Fiscal Services'!K108:L108),0)</f>
        <v>1016551</v>
      </c>
      <c r="H13" s="6">
        <f>ROUND(+'Fiscal Services'!V108,0)</f>
        <v>79237</v>
      </c>
      <c r="I13" s="8">
        <f t="shared" si="1"/>
        <v>12.83</v>
      </c>
      <c r="J13" s="7"/>
      <c r="K13" s="9">
        <f t="shared" si="2"/>
        <v>0.5938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ROUND(SUM('Fiscal Services'!K9:L9),0)</f>
        <v>2148888</v>
      </c>
      <c r="E14" s="6">
        <f>ROUND(+'Fiscal Services'!V9,0)</f>
        <v>26512</v>
      </c>
      <c r="F14" s="8">
        <f t="shared" si="0"/>
        <v>81.05</v>
      </c>
      <c r="G14" s="6">
        <f>ROUND(SUM('Fiscal Services'!K109:L109),0)</f>
        <v>1919076</v>
      </c>
      <c r="H14" s="6">
        <f>ROUND(+'Fiscal Services'!V109,0)</f>
        <v>28361</v>
      </c>
      <c r="I14" s="8">
        <f t="shared" si="1"/>
        <v>67.67</v>
      </c>
      <c r="J14" s="7"/>
      <c r="K14" s="9">
        <f t="shared" si="2"/>
        <v>-0.1651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ROUND(SUM('Fiscal Services'!K10:L10),0)</f>
        <v>0</v>
      </c>
      <c r="E15" s="6">
        <f>ROUND(+'Fiscal Services'!V10,0)</f>
        <v>1208</v>
      </c>
      <c r="F15" s="8">
        <f t="shared" si="0"/>
      </c>
      <c r="G15" s="6">
        <f>ROUND(SUM('Fiscal Services'!K110:L110),0)</f>
        <v>0</v>
      </c>
      <c r="H15" s="6">
        <f>ROUND(+'Fiscal Services'!V110,0)</f>
        <v>1122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ROUND(SUM('Fiscal Services'!K11:L11),0)</f>
        <v>72508</v>
      </c>
      <c r="E16" s="6">
        <f>ROUND(+'Fiscal Services'!V11,0)</f>
        <v>2926</v>
      </c>
      <c r="F16" s="8">
        <f t="shared" si="0"/>
        <v>24.78</v>
      </c>
      <c r="G16" s="6">
        <f>ROUND(SUM('Fiscal Services'!K111:L111),0)</f>
        <v>103464</v>
      </c>
      <c r="H16" s="6">
        <f>ROUND(+'Fiscal Services'!V111,0)</f>
        <v>2664</v>
      </c>
      <c r="I16" s="8">
        <f t="shared" si="1"/>
        <v>38.84</v>
      </c>
      <c r="J16" s="7"/>
      <c r="K16" s="9">
        <f t="shared" si="2"/>
        <v>0.5674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ROUND(SUM('Fiscal Services'!K12:L12),0)</f>
        <v>534</v>
      </c>
      <c r="E17" s="6">
        <f>ROUND(+'Fiscal Services'!V12,0)</f>
        <v>4975</v>
      </c>
      <c r="F17" s="8">
        <f t="shared" si="0"/>
        <v>0.11</v>
      </c>
      <c r="G17" s="6">
        <f>ROUND(SUM('Fiscal Services'!K112:L112),0)</f>
        <v>10590</v>
      </c>
      <c r="H17" s="6">
        <f>ROUND(+'Fiscal Services'!V112,0)</f>
        <v>4807</v>
      </c>
      <c r="I17" s="8">
        <f t="shared" si="1"/>
        <v>2.2</v>
      </c>
      <c r="J17" s="7"/>
      <c r="K17" s="9">
        <f t="shared" si="2"/>
        <v>19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ROUND(SUM('Fiscal Services'!K13:L13),0)</f>
        <v>119866</v>
      </c>
      <c r="E18" s="6">
        <f>ROUND(+'Fiscal Services'!V13,0)</f>
        <v>1506</v>
      </c>
      <c r="F18" s="8">
        <f t="shared" si="0"/>
        <v>79.59</v>
      </c>
      <c r="G18" s="6">
        <f>ROUND(SUM('Fiscal Services'!K113:L113),0)</f>
        <v>118495</v>
      </c>
      <c r="H18" s="6">
        <f>ROUND(+'Fiscal Services'!V113,0)</f>
        <v>1454</v>
      </c>
      <c r="I18" s="8">
        <f t="shared" si="1"/>
        <v>81.5</v>
      </c>
      <c r="J18" s="7"/>
      <c r="K18" s="9">
        <f t="shared" si="2"/>
        <v>0.024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ROUND(SUM('Fiscal Services'!K14:L14),0)</f>
        <v>785380</v>
      </c>
      <c r="E19" s="6">
        <f>ROUND(+'Fiscal Services'!V14,0)</f>
        <v>23290</v>
      </c>
      <c r="F19" s="8">
        <f t="shared" si="0"/>
        <v>33.72</v>
      </c>
      <c r="G19" s="6">
        <f>ROUND(SUM('Fiscal Services'!K114:L114),0)</f>
        <v>5234458</v>
      </c>
      <c r="H19" s="6">
        <f>ROUND(+'Fiscal Services'!V114,0)</f>
        <v>24570</v>
      </c>
      <c r="I19" s="8">
        <f t="shared" si="1"/>
        <v>213.04</v>
      </c>
      <c r="J19" s="7"/>
      <c r="K19" s="9">
        <f t="shared" si="2"/>
        <v>5.3179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ROUND(SUM('Fiscal Services'!K15:L15),0)</f>
        <v>3450807</v>
      </c>
      <c r="E20" s="6">
        <f>ROUND(+'Fiscal Services'!V15,0)</f>
        <v>43532</v>
      </c>
      <c r="F20" s="8">
        <f t="shared" si="0"/>
        <v>79.27</v>
      </c>
      <c r="G20" s="6">
        <f>ROUND(SUM('Fiscal Services'!K115:L115),0)</f>
        <v>5252152</v>
      </c>
      <c r="H20" s="6">
        <f>ROUND(+'Fiscal Services'!V115,0)</f>
        <v>43020</v>
      </c>
      <c r="I20" s="8">
        <f t="shared" si="1"/>
        <v>122.09</v>
      </c>
      <c r="J20" s="7"/>
      <c r="K20" s="9">
        <f t="shared" si="2"/>
        <v>0.5402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ROUND(SUM('Fiscal Services'!K16:L16),0)</f>
        <v>1457983</v>
      </c>
      <c r="E21" s="6">
        <f>ROUND(+'Fiscal Services'!V16,0)</f>
        <v>46717</v>
      </c>
      <c r="F21" s="8">
        <f t="shared" si="0"/>
        <v>31.21</v>
      </c>
      <c r="G21" s="6">
        <f>ROUND(SUM('Fiscal Services'!K116:L116),0)</f>
        <v>1311652</v>
      </c>
      <c r="H21" s="6">
        <f>ROUND(+'Fiscal Services'!V116,0)</f>
        <v>43072</v>
      </c>
      <c r="I21" s="8">
        <f t="shared" si="1"/>
        <v>30.45</v>
      </c>
      <c r="J21" s="7"/>
      <c r="K21" s="9">
        <f t="shared" si="2"/>
        <v>-0.0244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ROUND(SUM('Fiscal Services'!K17:L17),0)</f>
        <v>29707</v>
      </c>
      <c r="E22" s="6">
        <f>ROUND(+'Fiscal Services'!V17,0)</f>
        <v>3584</v>
      </c>
      <c r="F22" s="8">
        <f t="shared" si="0"/>
        <v>8.29</v>
      </c>
      <c r="G22" s="6">
        <f>ROUND(SUM('Fiscal Services'!K117:L117),0)</f>
        <v>159978</v>
      </c>
      <c r="H22" s="6">
        <f>ROUND(+'Fiscal Services'!V117,0)</f>
        <v>3826</v>
      </c>
      <c r="I22" s="8">
        <f t="shared" si="1"/>
        <v>41.81</v>
      </c>
      <c r="J22" s="7"/>
      <c r="K22" s="9">
        <f t="shared" si="2"/>
        <v>4.0434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ROUND(SUM('Fiscal Services'!K18:L18),0)</f>
        <v>79527</v>
      </c>
      <c r="E23" s="6">
        <f>ROUND(+'Fiscal Services'!V18,0)</f>
        <v>18891</v>
      </c>
      <c r="F23" s="8">
        <f t="shared" si="0"/>
        <v>4.21</v>
      </c>
      <c r="G23" s="6">
        <f>ROUND(SUM('Fiscal Services'!K118:L118),0)</f>
        <v>1590938</v>
      </c>
      <c r="H23" s="6">
        <f>ROUND(+'Fiscal Services'!V118,0)</f>
        <v>24058</v>
      </c>
      <c r="I23" s="8">
        <f t="shared" si="1"/>
        <v>66.13</v>
      </c>
      <c r="J23" s="7"/>
      <c r="K23" s="9">
        <f t="shared" si="2"/>
        <v>14.7078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ROUND(SUM('Fiscal Services'!K19:L19),0)</f>
        <v>116747</v>
      </c>
      <c r="E24" s="6">
        <f>ROUND(+'Fiscal Services'!V19,0)</f>
        <v>13147</v>
      </c>
      <c r="F24" s="8">
        <f t="shared" si="0"/>
        <v>8.88</v>
      </c>
      <c r="G24" s="6">
        <f>ROUND(SUM('Fiscal Services'!K119:L119),0)</f>
        <v>401132</v>
      </c>
      <c r="H24" s="6">
        <f>ROUND(+'Fiscal Services'!V119,0)</f>
        <v>13521</v>
      </c>
      <c r="I24" s="8">
        <f t="shared" si="1"/>
        <v>29.67</v>
      </c>
      <c r="J24" s="7"/>
      <c r="K24" s="9">
        <f t="shared" si="2"/>
        <v>2.3412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ROUND(SUM('Fiscal Services'!K20:L20),0)</f>
        <v>625278</v>
      </c>
      <c r="E25" s="6">
        <f>ROUND(+'Fiscal Services'!V20,0)</f>
        <v>11240</v>
      </c>
      <c r="F25" s="8">
        <f t="shared" si="0"/>
        <v>55.63</v>
      </c>
      <c r="G25" s="6">
        <f>ROUND(SUM('Fiscal Services'!K120:L120),0)</f>
        <v>737516</v>
      </c>
      <c r="H25" s="6">
        <f>ROUND(+'Fiscal Services'!V120,0)</f>
        <v>11618</v>
      </c>
      <c r="I25" s="8">
        <f t="shared" si="1"/>
        <v>63.48</v>
      </c>
      <c r="J25" s="7"/>
      <c r="K25" s="9">
        <f t="shared" si="2"/>
        <v>0.1411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ROUND(SUM('Fiscal Services'!K21:L21),0)</f>
        <v>179718</v>
      </c>
      <c r="E26" s="6">
        <f>ROUND(+'Fiscal Services'!V21,0)</f>
        <v>3984</v>
      </c>
      <c r="F26" s="8">
        <f t="shared" si="0"/>
        <v>45.11</v>
      </c>
      <c r="G26" s="6">
        <f>ROUND(SUM('Fiscal Services'!K121:L121),0)</f>
        <v>175122</v>
      </c>
      <c r="H26" s="6">
        <f>ROUND(+'Fiscal Services'!V121,0)</f>
        <v>4221</v>
      </c>
      <c r="I26" s="8">
        <f t="shared" si="1"/>
        <v>41.49</v>
      </c>
      <c r="J26" s="7"/>
      <c r="K26" s="9">
        <f t="shared" si="2"/>
        <v>-0.0802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ROUND(SUM('Fiscal Services'!K22:L22),0)</f>
        <v>70112</v>
      </c>
      <c r="E27" s="6">
        <f>ROUND(+'Fiscal Services'!V22,0)</f>
        <v>1214</v>
      </c>
      <c r="F27" s="8">
        <f t="shared" si="0"/>
        <v>57.75</v>
      </c>
      <c r="G27" s="6">
        <f>ROUND(SUM('Fiscal Services'!K122:L122),0)</f>
        <v>65243</v>
      </c>
      <c r="H27" s="6">
        <f>ROUND(+'Fiscal Services'!V122,0)</f>
        <v>1212</v>
      </c>
      <c r="I27" s="8">
        <f t="shared" si="1"/>
        <v>53.83</v>
      </c>
      <c r="J27" s="7"/>
      <c r="K27" s="9">
        <f t="shared" si="2"/>
        <v>-0.0679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ROUND(SUM('Fiscal Services'!K23:L23),0)</f>
        <v>169831</v>
      </c>
      <c r="E28" s="6">
        <f>ROUND(+'Fiscal Services'!V23,0)</f>
        <v>2419</v>
      </c>
      <c r="F28" s="8">
        <f t="shared" si="0"/>
        <v>70.21</v>
      </c>
      <c r="G28" s="6">
        <f>ROUND(SUM('Fiscal Services'!K123:L123),0)</f>
        <v>233912</v>
      </c>
      <c r="H28" s="6">
        <f>ROUND(+'Fiscal Services'!V123,0)</f>
        <v>1940</v>
      </c>
      <c r="I28" s="8">
        <f t="shared" si="1"/>
        <v>120.57</v>
      </c>
      <c r="J28" s="7"/>
      <c r="K28" s="9">
        <f t="shared" si="2"/>
        <v>0.7173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ROUND(SUM('Fiscal Services'!K24:L24),0)</f>
        <v>2340955</v>
      </c>
      <c r="E29" s="6">
        <f>ROUND(+'Fiscal Services'!V24,0)</f>
        <v>13790</v>
      </c>
      <c r="F29" s="8">
        <f t="shared" si="0"/>
        <v>169.76</v>
      </c>
      <c r="G29" s="6">
        <f>ROUND(SUM('Fiscal Services'!K124:L124),0)</f>
        <v>2102334</v>
      </c>
      <c r="H29" s="6">
        <f>ROUND(+'Fiscal Services'!V124,0)</f>
        <v>13198</v>
      </c>
      <c r="I29" s="8">
        <f t="shared" si="1"/>
        <v>159.29</v>
      </c>
      <c r="J29" s="7"/>
      <c r="K29" s="9">
        <f t="shared" si="2"/>
        <v>-0.0617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ROUND(SUM('Fiscal Services'!K25:L25),0)</f>
        <v>12392</v>
      </c>
      <c r="E30" s="6">
        <f>ROUND(+'Fiscal Services'!V25,0)</f>
        <v>2268</v>
      </c>
      <c r="F30" s="8">
        <f t="shared" si="0"/>
        <v>5.46</v>
      </c>
      <c r="G30" s="6">
        <f>ROUND(SUM('Fiscal Services'!K125:L125),0)</f>
        <v>28005</v>
      </c>
      <c r="H30" s="6">
        <f>ROUND(+'Fiscal Services'!V125,0)</f>
        <v>1817</v>
      </c>
      <c r="I30" s="8">
        <f t="shared" si="1"/>
        <v>15.41</v>
      </c>
      <c r="J30" s="7"/>
      <c r="K30" s="9">
        <f t="shared" si="2"/>
        <v>1.8223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ROUND(SUM('Fiscal Services'!K26:L26),0)</f>
        <v>143779</v>
      </c>
      <c r="E31" s="6">
        <f>ROUND(+'Fiscal Services'!V26,0)</f>
        <v>1630</v>
      </c>
      <c r="F31" s="8">
        <f t="shared" si="0"/>
        <v>88.21</v>
      </c>
      <c r="G31" s="6">
        <f>ROUND(SUM('Fiscal Services'!K126:L126),0)</f>
        <v>138889</v>
      </c>
      <c r="H31" s="6">
        <f>ROUND(+'Fiscal Services'!V126,0)</f>
        <v>1521</v>
      </c>
      <c r="I31" s="8">
        <f t="shared" si="1"/>
        <v>91.31</v>
      </c>
      <c r="J31" s="7"/>
      <c r="K31" s="9">
        <f t="shared" si="2"/>
        <v>0.0351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ROUND(SUM('Fiscal Services'!K27:L27),0)</f>
        <v>820123</v>
      </c>
      <c r="E32" s="6">
        <f>ROUND(+'Fiscal Services'!V27,0)</f>
        <v>31658</v>
      </c>
      <c r="F32" s="8">
        <f t="shared" si="0"/>
        <v>25.91</v>
      </c>
      <c r="G32" s="6">
        <f>ROUND(SUM('Fiscal Services'!K127:L127),0)</f>
        <v>979072</v>
      </c>
      <c r="H32" s="6">
        <f>ROUND(+'Fiscal Services'!V127,0)</f>
        <v>33827</v>
      </c>
      <c r="I32" s="8">
        <f t="shared" si="1"/>
        <v>28.94</v>
      </c>
      <c r="J32" s="7"/>
      <c r="K32" s="9">
        <f t="shared" si="2"/>
        <v>0.1169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ROUND(SUM('Fiscal Services'!K28:L28),0)</f>
        <v>354036</v>
      </c>
      <c r="E33" s="6">
        <f>ROUND(+'Fiscal Services'!V28,0)</f>
        <v>11731</v>
      </c>
      <c r="F33" s="8">
        <f t="shared" si="0"/>
        <v>30.18</v>
      </c>
      <c r="G33" s="6">
        <f>ROUND(SUM('Fiscal Services'!K128:L128),0)</f>
        <v>287502</v>
      </c>
      <c r="H33" s="6">
        <f>ROUND(+'Fiscal Services'!V128,0)</f>
        <v>12132</v>
      </c>
      <c r="I33" s="8">
        <f t="shared" si="1"/>
        <v>23.7</v>
      </c>
      <c r="J33" s="7"/>
      <c r="K33" s="9">
        <f t="shared" si="2"/>
        <v>-0.2147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ROUND(SUM('Fiscal Services'!K29:L29),0)</f>
        <v>133140</v>
      </c>
      <c r="E34" s="6">
        <f>ROUND(+'Fiscal Services'!V29,0)</f>
        <v>6208</v>
      </c>
      <c r="F34" s="8">
        <f t="shared" si="0"/>
        <v>21.45</v>
      </c>
      <c r="G34" s="6">
        <f>ROUND(SUM('Fiscal Services'!K129:L129),0)</f>
        <v>120407</v>
      </c>
      <c r="H34" s="6">
        <f>ROUND(+'Fiscal Services'!V129,0)</f>
        <v>6490</v>
      </c>
      <c r="I34" s="8">
        <f t="shared" si="1"/>
        <v>18.55</v>
      </c>
      <c r="J34" s="7"/>
      <c r="K34" s="9">
        <f t="shared" si="2"/>
        <v>-0.1352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ROUND(SUM('Fiscal Services'!K30:L30),0)</f>
        <v>116097</v>
      </c>
      <c r="E35" s="6">
        <f>ROUND(+'Fiscal Services'!V30,0)</f>
        <v>1836</v>
      </c>
      <c r="F35" s="8">
        <f t="shared" si="0"/>
        <v>63.23</v>
      </c>
      <c r="G35" s="6">
        <f>ROUND(SUM('Fiscal Services'!K130:L130),0)</f>
        <v>96203</v>
      </c>
      <c r="H35" s="6">
        <f>ROUND(+'Fiscal Services'!V130,0)</f>
        <v>1549</v>
      </c>
      <c r="I35" s="8">
        <f t="shared" si="1"/>
        <v>62.11</v>
      </c>
      <c r="J35" s="7"/>
      <c r="K35" s="9">
        <f t="shared" si="2"/>
        <v>-0.0177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ROUND(SUM('Fiscal Services'!K31:L31),0)</f>
        <v>216403</v>
      </c>
      <c r="E36" s="6">
        <f>ROUND(+'Fiscal Services'!V31,0)</f>
        <v>252</v>
      </c>
      <c r="F36" s="8">
        <f t="shared" si="0"/>
        <v>858.74</v>
      </c>
      <c r="G36" s="6">
        <f>ROUND(SUM('Fiscal Services'!K131:L131),0)</f>
        <v>232495</v>
      </c>
      <c r="H36" s="6">
        <f>ROUND(+'Fiscal Services'!V131,0)</f>
        <v>237</v>
      </c>
      <c r="I36" s="8">
        <f t="shared" si="1"/>
        <v>980.99</v>
      </c>
      <c r="J36" s="7"/>
      <c r="K36" s="9">
        <f t="shared" si="2"/>
        <v>0.1424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ROUND(SUM('Fiscal Services'!K32:L32),0)</f>
        <v>2258277</v>
      </c>
      <c r="E37" s="6">
        <f>ROUND(+'Fiscal Services'!V32,0)</f>
        <v>22063</v>
      </c>
      <c r="F37" s="8">
        <f t="shared" si="0"/>
        <v>102.36</v>
      </c>
      <c r="G37" s="6">
        <f>ROUND(SUM('Fiscal Services'!K132:L132),0)</f>
        <v>170646</v>
      </c>
      <c r="H37" s="6">
        <f>ROUND(+'Fiscal Services'!V132,0)</f>
        <v>21554</v>
      </c>
      <c r="I37" s="8">
        <f t="shared" si="1"/>
        <v>7.92</v>
      </c>
      <c r="J37" s="7"/>
      <c r="K37" s="9">
        <f t="shared" si="2"/>
        <v>-0.9226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ROUND(SUM('Fiscal Services'!K33:L33),0)</f>
        <v>31233</v>
      </c>
      <c r="E38" s="6">
        <f>ROUND(+'Fiscal Services'!V33,0)</f>
        <v>224</v>
      </c>
      <c r="F38" s="8">
        <f t="shared" si="0"/>
        <v>139.43</v>
      </c>
      <c r="G38" s="6">
        <f>ROUND(SUM('Fiscal Services'!K133:L133),0)</f>
        <v>10982</v>
      </c>
      <c r="H38" s="6">
        <f>ROUND(+'Fiscal Services'!V133,0)</f>
        <v>509</v>
      </c>
      <c r="I38" s="8">
        <f t="shared" si="1"/>
        <v>21.58</v>
      </c>
      <c r="J38" s="7"/>
      <c r="K38" s="9">
        <f t="shared" si="2"/>
        <v>-0.8452</v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ROUND(SUM('Fiscal Services'!K34:L34),0)</f>
        <v>10807763</v>
      </c>
      <c r="E39" s="6">
        <f>ROUND(+'Fiscal Services'!V34,0)</f>
        <v>47661</v>
      </c>
      <c r="F39" s="8">
        <f t="shared" si="0"/>
        <v>226.76</v>
      </c>
      <c r="G39" s="6">
        <f>ROUND(SUM('Fiscal Services'!K134:L134),0)</f>
        <v>10545117</v>
      </c>
      <c r="H39" s="6">
        <f>ROUND(+'Fiscal Services'!V134,0)</f>
        <v>52314</v>
      </c>
      <c r="I39" s="8">
        <f t="shared" si="1"/>
        <v>201.57</v>
      </c>
      <c r="J39" s="7"/>
      <c r="K39" s="9">
        <f t="shared" si="2"/>
        <v>-0.1111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ROUND(SUM('Fiscal Services'!K35:L35),0)</f>
        <v>177267</v>
      </c>
      <c r="E40" s="6">
        <f>ROUND(+'Fiscal Services'!V35,0)</f>
        <v>4378</v>
      </c>
      <c r="F40" s="8">
        <f t="shared" si="0"/>
        <v>40.49</v>
      </c>
      <c r="G40" s="6">
        <f>ROUND(SUM('Fiscal Services'!K135:L135),0)</f>
        <v>222758</v>
      </c>
      <c r="H40" s="6">
        <f>ROUND(+'Fiscal Services'!V135,0)</f>
        <v>4690</v>
      </c>
      <c r="I40" s="8">
        <f t="shared" si="1"/>
        <v>47.5</v>
      </c>
      <c r="J40" s="7"/>
      <c r="K40" s="9">
        <f t="shared" si="2"/>
        <v>0.1731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ROUND(SUM('Fiscal Services'!K36:L36),0)</f>
        <v>143935</v>
      </c>
      <c r="E41" s="6">
        <f>ROUND(+'Fiscal Services'!V36,0)</f>
        <v>1264</v>
      </c>
      <c r="F41" s="8">
        <f t="shared" si="0"/>
        <v>113.87</v>
      </c>
      <c r="G41" s="6">
        <f>ROUND(SUM('Fiscal Services'!K136:L136),0)</f>
        <v>124256</v>
      </c>
      <c r="H41" s="6">
        <f>ROUND(+'Fiscal Services'!V136,0)</f>
        <v>1369</v>
      </c>
      <c r="I41" s="8">
        <f t="shared" si="1"/>
        <v>90.76</v>
      </c>
      <c r="J41" s="7"/>
      <c r="K41" s="9">
        <f t="shared" si="2"/>
        <v>-0.203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ROUND(SUM('Fiscal Services'!K37:L37),0)</f>
        <v>1032</v>
      </c>
      <c r="E42" s="6">
        <f>ROUND(+'Fiscal Services'!V37,0)</f>
        <v>13168</v>
      </c>
      <c r="F42" s="8">
        <f t="shared" si="0"/>
        <v>0.08</v>
      </c>
      <c r="G42" s="6">
        <f>ROUND(SUM('Fiscal Services'!K137:L137),0)</f>
        <v>1155</v>
      </c>
      <c r="H42" s="6">
        <f>ROUND(+'Fiscal Services'!V137,0)</f>
        <v>12871</v>
      </c>
      <c r="I42" s="8">
        <f t="shared" si="1"/>
        <v>0.09</v>
      </c>
      <c r="J42" s="7"/>
      <c r="K42" s="9">
        <f t="shared" si="2"/>
        <v>0.125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ROUND(SUM('Fiscal Services'!K38:L38),0)</f>
        <v>467571</v>
      </c>
      <c r="E43" s="6">
        <f>ROUND(+'Fiscal Services'!V38,0)</f>
        <v>5790</v>
      </c>
      <c r="F43" s="8">
        <f t="shared" si="0"/>
        <v>80.75</v>
      </c>
      <c r="G43" s="6">
        <f>ROUND(SUM('Fiscal Services'!K138:L138),0)</f>
        <v>468396</v>
      </c>
      <c r="H43" s="6">
        <f>ROUND(+'Fiscal Services'!V138,0)</f>
        <v>5972</v>
      </c>
      <c r="I43" s="8">
        <f t="shared" si="1"/>
        <v>78.43</v>
      </c>
      <c r="J43" s="7"/>
      <c r="K43" s="9">
        <f t="shared" si="2"/>
        <v>-0.0287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ROUND(SUM('Fiscal Services'!K39:L39),0)</f>
        <v>193240</v>
      </c>
      <c r="E44" s="6">
        <f>ROUND(+'Fiscal Services'!V39,0)</f>
        <v>4926</v>
      </c>
      <c r="F44" s="8">
        <f t="shared" si="0"/>
        <v>39.23</v>
      </c>
      <c r="G44" s="6">
        <f>ROUND(SUM('Fiscal Services'!K139:L139),0)</f>
        <v>181893</v>
      </c>
      <c r="H44" s="6">
        <f>ROUND(+'Fiscal Services'!V139,0)</f>
        <v>4607</v>
      </c>
      <c r="I44" s="8">
        <f t="shared" si="1"/>
        <v>39.48</v>
      </c>
      <c r="J44" s="7"/>
      <c r="K44" s="9">
        <f t="shared" si="2"/>
        <v>0.0064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ROUND(SUM('Fiscal Services'!K40:L40),0)</f>
        <v>19116</v>
      </c>
      <c r="E45" s="6">
        <f>ROUND(+'Fiscal Services'!V40,0)</f>
        <v>2275</v>
      </c>
      <c r="F45" s="8">
        <f t="shared" si="0"/>
        <v>8.4</v>
      </c>
      <c r="G45" s="6">
        <f>ROUND(SUM('Fiscal Services'!K140:L140),0)</f>
        <v>88525</v>
      </c>
      <c r="H45" s="6">
        <f>ROUND(+'Fiscal Services'!V140,0)</f>
        <v>2016</v>
      </c>
      <c r="I45" s="8">
        <f t="shared" si="1"/>
        <v>43.91</v>
      </c>
      <c r="J45" s="7"/>
      <c r="K45" s="9">
        <f t="shared" si="2"/>
        <v>4.2274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ROUND(SUM('Fiscal Services'!K41:L41),0)</f>
        <v>31010</v>
      </c>
      <c r="E46" s="6">
        <f>ROUND(+'Fiscal Services'!V41,0)</f>
        <v>5384</v>
      </c>
      <c r="F46" s="8">
        <f t="shared" si="0"/>
        <v>5.76</v>
      </c>
      <c r="G46" s="6">
        <f>ROUND(SUM('Fiscal Services'!K141:L141),0)</f>
        <v>0</v>
      </c>
      <c r="H46" s="6">
        <f>ROUND(+'Fiscal Services'!V141,0)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ROUND(SUM('Fiscal Services'!K42:L42),0)</f>
        <v>0</v>
      </c>
      <c r="E47" s="6">
        <f>ROUND(+'Fiscal Services'!V42,0)</f>
        <v>521</v>
      </c>
      <c r="F47" s="8">
        <f t="shared" si="0"/>
      </c>
      <c r="G47" s="6">
        <f>ROUND(SUM('Fiscal Services'!K142:L142),0)</f>
        <v>14456</v>
      </c>
      <c r="H47" s="6">
        <f>ROUND(+'Fiscal Services'!V142,0)</f>
        <v>588</v>
      </c>
      <c r="I47" s="8">
        <f t="shared" si="1"/>
        <v>24.59</v>
      </c>
      <c r="J47" s="7"/>
      <c r="K47" s="9">
        <f t="shared" si="2"/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ROUND(SUM('Fiscal Services'!K43:L43),0)</f>
        <v>374351</v>
      </c>
      <c r="E48" s="6">
        <f>ROUND(+'Fiscal Services'!V43,0)</f>
        <v>1899</v>
      </c>
      <c r="F48" s="8">
        <f t="shared" si="0"/>
        <v>197.13</v>
      </c>
      <c r="G48" s="6">
        <f>ROUND(SUM('Fiscal Services'!K143:L143),0)</f>
        <v>473830</v>
      </c>
      <c r="H48" s="6">
        <f>ROUND(+'Fiscal Services'!V143,0)</f>
        <v>1895</v>
      </c>
      <c r="I48" s="8">
        <f t="shared" si="1"/>
        <v>250.04</v>
      </c>
      <c r="J48" s="7"/>
      <c r="K48" s="9">
        <f t="shared" si="2"/>
        <v>0.2684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ROUND(SUM('Fiscal Services'!K44:L44),0)</f>
        <v>372596</v>
      </c>
      <c r="E49" s="6">
        <f>ROUND(+'Fiscal Services'!V44,0)</f>
        <v>20908</v>
      </c>
      <c r="F49" s="8">
        <f t="shared" si="0"/>
        <v>17.82</v>
      </c>
      <c r="G49" s="6">
        <f>ROUND(SUM('Fiscal Services'!K144:L144),0)</f>
        <v>231307</v>
      </c>
      <c r="H49" s="6">
        <f>ROUND(+'Fiscal Services'!V144,0)</f>
        <v>21534</v>
      </c>
      <c r="I49" s="8">
        <f t="shared" si="1"/>
        <v>10.74</v>
      </c>
      <c r="J49" s="7"/>
      <c r="K49" s="9">
        <f t="shared" si="2"/>
        <v>-0.3973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ROUND(SUM('Fiscal Services'!K45:L45),0)</f>
        <v>9600647</v>
      </c>
      <c r="E50" s="6">
        <f>ROUND(+'Fiscal Services'!V45,0)</f>
        <v>48016</v>
      </c>
      <c r="F50" s="8">
        <f t="shared" si="0"/>
        <v>199.95</v>
      </c>
      <c r="G50" s="6">
        <f>ROUND(SUM('Fiscal Services'!K145:L145),0)</f>
        <v>8999834</v>
      </c>
      <c r="H50" s="6">
        <f>ROUND(+'Fiscal Services'!V145,0)</f>
        <v>48950</v>
      </c>
      <c r="I50" s="8">
        <f t="shared" si="1"/>
        <v>183.86</v>
      </c>
      <c r="J50" s="7"/>
      <c r="K50" s="9">
        <f t="shared" si="2"/>
        <v>-0.0805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ROUND(SUM('Fiscal Services'!K46:L46),0)</f>
        <v>121384</v>
      </c>
      <c r="E51" s="6">
        <f>ROUND(+'Fiscal Services'!V46,0)</f>
        <v>501</v>
      </c>
      <c r="F51" s="8">
        <f t="shared" si="0"/>
        <v>242.28</v>
      </c>
      <c r="G51" s="6">
        <f>ROUND(SUM('Fiscal Services'!K146:L146),0)</f>
        <v>130561</v>
      </c>
      <c r="H51" s="6">
        <f>ROUND(+'Fiscal Services'!V146,0)</f>
        <v>591</v>
      </c>
      <c r="I51" s="8">
        <f t="shared" si="1"/>
        <v>220.92</v>
      </c>
      <c r="J51" s="7"/>
      <c r="K51" s="9">
        <f t="shared" si="2"/>
        <v>-0.0882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ROUND(SUM('Fiscal Services'!K47:L47),0)</f>
        <v>1959109</v>
      </c>
      <c r="E52" s="6">
        <f>ROUND(+'Fiscal Services'!V47,0)</f>
        <v>23626</v>
      </c>
      <c r="F52" s="8">
        <f t="shared" si="0"/>
        <v>82.92</v>
      </c>
      <c r="G52" s="6">
        <f>ROUND(SUM('Fiscal Services'!K147:L147),0)</f>
        <v>769368</v>
      </c>
      <c r="H52" s="6">
        <f>ROUND(+'Fiscal Services'!V147,0)</f>
        <v>24107</v>
      </c>
      <c r="I52" s="8">
        <f t="shared" si="1"/>
        <v>31.91</v>
      </c>
      <c r="J52" s="7"/>
      <c r="K52" s="9">
        <f t="shared" si="2"/>
        <v>-0.6152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ROUND(SUM('Fiscal Services'!K48:L48),0)</f>
        <v>1699680</v>
      </c>
      <c r="E53" s="6">
        <f>ROUND(+'Fiscal Services'!V48,0)</f>
        <v>36964</v>
      </c>
      <c r="F53" s="8">
        <f t="shared" si="0"/>
        <v>45.98</v>
      </c>
      <c r="G53" s="6">
        <f>ROUND(SUM('Fiscal Services'!K148:L148),0)</f>
        <v>1972462</v>
      </c>
      <c r="H53" s="6">
        <f>ROUND(+'Fiscal Services'!V148,0)</f>
        <v>40193</v>
      </c>
      <c r="I53" s="8">
        <f t="shared" si="1"/>
        <v>49.07</v>
      </c>
      <c r="J53" s="7"/>
      <c r="K53" s="9">
        <f t="shared" si="2"/>
        <v>0.0672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ROUND(SUM('Fiscal Services'!K49:L49),0)</f>
        <v>320765</v>
      </c>
      <c r="E54" s="6">
        <f>ROUND(+'Fiscal Services'!V49,0)</f>
        <v>11965</v>
      </c>
      <c r="F54" s="8">
        <f t="shared" si="0"/>
        <v>26.81</v>
      </c>
      <c r="G54" s="6">
        <f>ROUND(SUM('Fiscal Services'!K149:L149),0)</f>
        <v>292838</v>
      </c>
      <c r="H54" s="6">
        <f>ROUND(+'Fiscal Services'!V149,0)</f>
        <v>12684</v>
      </c>
      <c r="I54" s="8">
        <f t="shared" si="1"/>
        <v>23.09</v>
      </c>
      <c r="J54" s="7"/>
      <c r="K54" s="9">
        <f t="shared" si="2"/>
        <v>-0.1388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ROUND(SUM('Fiscal Services'!K50:L50),0)</f>
        <v>210070</v>
      </c>
      <c r="E55" s="6">
        <f>ROUND(+'Fiscal Services'!V50,0)</f>
        <v>7752</v>
      </c>
      <c r="F55" s="8">
        <f t="shared" si="0"/>
        <v>27.1</v>
      </c>
      <c r="G55" s="6">
        <f>ROUND(SUM('Fiscal Services'!K150:L150),0)</f>
        <v>243369</v>
      </c>
      <c r="H55" s="6">
        <f>ROUND(+'Fiscal Services'!V150,0)</f>
        <v>8079</v>
      </c>
      <c r="I55" s="8">
        <f t="shared" si="1"/>
        <v>30.12</v>
      </c>
      <c r="J55" s="7"/>
      <c r="K55" s="9">
        <f t="shared" si="2"/>
        <v>0.1114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ROUND(SUM('Fiscal Services'!K51:L51),0)</f>
        <v>195839</v>
      </c>
      <c r="E56" s="6">
        <f>ROUND(+'Fiscal Services'!V51,0)</f>
        <v>289</v>
      </c>
      <c r="F56" s="8">
        <f t="shared" si="0"/>
        <v>677.64</v>
      </c>
      <c r="G56" s="6">
        <f>ROUND(SUM('Fiscal Services'!K151:L151),0)</f>
        <v>211362</v>
      </c>
      <c r="H56" s="6">
        <f>ROUND(+'Fiscal Services'!V151,0)</f>
        <v>1252</v>
      </c>
      <c r="I56" s="8">
        <f t="shared" si="1"/>
        <v>168.82</v>
      </c>
      <c r="J56" s="7"/>
      <c r="K56" s="9">
        <f t="shared" si="2"/>
        <v>-0.7509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ROUND(SUM('Fiscal Services'!K52:L52),0)</f>
        <v>528985</v>
      </c>
      <c r="E57" s="6">
        <f>ROUND(+'Fiscal Services'!V52,0)</f>
        <v>15861</v>
      </c>
      <c r="F57" s="8">
        <f t="shared" si="0"/>
        <v>33.35</v>
      </c>
      <c r="G57" s="6">
        <f>ROUND(SUM('Fiscal Services'!K152:L152),0)</f>
        <v>969896</v>
      </c>
      <c r="H57" s="6">
        <f>ROUND(+'Fiscal Services'!V152,0)</f>
        <v>15975</v>
      </c>
      <c r="I57" s="8">
        <f t="shared" si="1"/>
        <v>60.71</v>
      </c>
      <c r="J57" s="7"/>
      <c r="K57" s="9">
        <f t="shared" si="2"/>
        <v>0.8204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ROUND(SUM('Fiscal Services'!K53:L53),0)</f>
        <v>1953417</v>
      </c>
      <c r="E58" s="6">
        <f>ROUND(+'Fiscal Services'!V53,0)</f>
        <v>21255</v>
      </c>
      <c r="F58" s="8">
        <f t="shared" si="0"/>
        <v>91.9</v>
      </c>
      <c r="G58" s="6">
        <f>ROUND(SUM('Fiscal Services'!K153:L153),0)</f>
        <v>2042773</v>
      </c>
      <c r="H58" s="6">
        <f>ROUND(+'Fiscal Services'!V153,0)</f>
        <v>22355</v>
      </c>
      <c r="I58" s="8">
        <f t="shared" si="1"/>
        <v>91.38</v>
      </c>
      <c r="J58" s="7"/>
      <c r="K58" s="9">
        <f t="shared" si="2"/>
        <v>-0.0057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ROUND(SUM('Fiscal Services'!K54:L54),0)</f>
        <v>107480</v>
      </c>
      <c r="E59" s="6">
        <f>ROUND(+'Fiscal Services'!V54,0)</f>
        <v>4055</v>
      </c>
      <c r="F59" s="8">
        <f t="shared" si="0"/>
        <v>26.51</v>
      </c>
      <c r="G59" s="6">
        <f>ROUND(SUM('Fiscal Services'!K154:L154),0)</f>
        <v>112217</v>
      </c>
      <c r="H59" s="6">
        <f>ROUND(+'Fiscal Services'!V154,0)</f>
        <v>4400</v>
      </c>
      <c r="I59" s="8">
        <f t="shared" si="1"/>
        <v>25.5</v>
      </c>
      <c r="J59" s="7"/>
      <c r="K59" s="9">
        <f t="shared" si="2"/>
        <v>-0.0381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ROUND(SUM('Fiscal Services'!K55:L55),0)</f>
        <v>39014</v>
      </c>
      <c r="E60" s="6">
        <f>ROUND(+'Fiscal Services'!V55,0)</f>
        <v>494</v>
      </c>
      <c r="F60" s="8">
        <f t="shared" si="0"/>
        <v>78.98</v>
      </c>
      <c r="G60" s="6">
        <f>ROUND(SUM('Fiscal Services'!K155:L155),0)</f>
        <v>38414</v>
      </c>
      <c r="H60" s="6">
        <f>ROUND(+'Fiscal Services'!V155,0)</f>
        <v>623</v>
      </c>
      <c r="I60" s="8">
        <f t="shared" si="1"/>
        <v>61.66</v>
      </c>
      <c r="J60" s="7"/>
      <c r="K60" s="9">
        <f t="shared" si="2"/>
        <v>-0.2193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ROUND(SUM('Fiscal Services'!K56:L56),0)</f>
        <v>773082</v>
      </c>
      <c r="E61" s="6">
        <f>ROUND(+'Fiscal Services'!V56,0)</f>
        <v>28659</v>
      </c>
      <c r="F61" s="8">
        <f t="shared" si="0"/>
        <v>26.98</v>
      </c>
      <c r="G61" s="6">
        <f>ROUND(SUM('Fiscal Services'!K156:L156),0)</f>
        <v>1046086</v>
      </c>
      <c r="H61" s="6">
        <f>ROUND(+'Fiscal Services'!V156,0)</f>
        <v>28694</v>
      </c>
      <c r="I61" s="8">
        <f t="shared" si="1"/>
        <v>36.46</v>
      </c>
      <c r="J61" s="7"/>
      <c r="K61" s="9">
        <f t="shared" si="2"/>
        <v>0.3514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ROUND(SUM('Fiscal Services'!K57:L57),0)</f>
        <v>798103</v>
      </c>
      <c r="E62" s="6">
        <f>ROUND(+'Fiscal Services'!V57,0)</f>
        <v>30005</v>
      </c>
      <c r="F62" s="8">
        <f t="shared" si="0"/>
        <v>26.6</v>
      </c>
      <c r="G62" s="6">
        <f>ROUND(SUM('Fiscal Services'!K157:L157),0)</f>
        <v>6748519</v>
      </c>
      <c r="H62" s="6">
        <f>ROUND(+'Fiscal Services'!V157,0)</f>
        <v>32043</v>
      </c>
      <c r="I62" s="8">
        <f t="shared" si="1"/>
        <v>210.61</v>
      </c>
      <c r="J62" s="7"/>
      <c r="K62" s="9">
        <f t="shared" si="2"/>
        <v>6.9177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ROUND(SUM('Fiscal Services'!K58:L58),0)</f>
        <v>100187</v>
      </c>
      <c r="E63" s="6">
        <f>ROUND(+'Fiscal Services'!V58,0)</f>
        <v>3063</v>
      </c>
      <c r="F63" s="8">
        <f t="shared" si="0"/>
        <v>32.71</v>
      </c>
      <c r="G63" s="6">
        <f>ROUND(SUM('Fiscal Services'!K158:L158),0)</f>
        <v>122351</v>
      </c>
      <c r="H63" s="6">
        <f>ROUND(+'Fiscal Services'!V158,0)</f>
        <v>3023</v>
      </c>
      <c r="I63" s="8">
        <f t="shared" si="1"/>
        <v>40.47</v>
      </c>
      <c r="J63" s="7"/>
      <c r="K63" s="9">
        <f t="shared" si="2"/>
        <v>0.2372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ROUND(SUM('Fiscal Services'!K59:L59),0)</f>
        <v>51546</v>
      </c>
      <c r="E64" s="6">
        <f>ROUND(+'Fiscal Services'!V59,0)</f>
        <v>897</v>
      </c>
      <c r="F64" s="8">
        <f t="shared" si="0"/>
        <v>57.46</v>
      </c>
      <c r="G64" s="6">
        <f>ROUND(SUM('Fiscal Services'!K159:L159),0)</f>
        <v>46207</v>
      </c>
      <c r="H64" s="6">
        <f>ROUND(+'Fiscal Services'!V159,0)</f>
        <v>937</v>
      </c>
      <c r="I64" s="8">
        <f t="shared" si="1"/>
        <v>49.31</v>
      </c>
      <c r="J64" s="7"/>
      <c r="K64" s="9">
        <f t="shared" si="2"/>
        <v>-0.1418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ROUND(SUM('Fiscal Services'!K60:L60),0)</f>
        <v>346704</v>
      </c>
      <c r="E65" s="6">
        <f>ROUND(+'Fiscal Services'!V60,0)</f>
        <v>1330</v>
      </c>
      <c r="F65" s="8">
        <f t="shared" si="0"/>
        <v>260.68</v>
      </c>
      <c r="G65" s="6">
        <f>ROUND(SUM('Fiscal Services'!K160:L160),0)</f>
        <v>371087</v>
      </c>
      <c r="H65" s="6">
        <f>ROUND(+'Fiscal Services'!V160,0)</f>
        <v>2219</v>
      </c>
      <c r="I65" s="8">
        <f t="shared" si="1"/>
        <v>167.23</v>
      </c>
      <c r="J65" s="7"/>
      <c r="K65" s="9">
        <f t="shared" si="2"/>
        <v>-0.3585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ROUND(SUM('Fiscal Services'!K61:L61),0)</f>
        <v>244229</v>
      </c>
      <c r="E66" s="6">
        <f>ROUND(+'Fiscal Services'!V61,0)</f>
        <v>4449</v>
      </c>
      <c r="F66" s="8">
        <f t="shared" si="0"/>
        <v>54.9</v>
      </c>
      <c r="G66" s="6">
        <f>ROUND(SUM('Fiscal Services'!K161:L161),0)</f>
        <v>290127</v>
      </c>
      <c r="H66" s="6">
        <f>ROUND(+'Fiscal Services'!V161,0)</f>
        <v>4267</v>
      </c>
      <c r="I66" s="8">
        <f t="shared" si="1"/>
        <v>67.99</v>
      </c>
      <c r="J66" s="7"/>
      <c r="K66" s="9">
        <f t="shared" si="2"/>
        <v>0.2384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ROUND(SUM('Fiscal Services'!K62:L62),0)</f>
        <v>87354</v>
      </c>
      <c r="E67" s="6">
        <f>ROUND(+'Fiscal Services'!V62,0)</f>
        <v>1717</v>
      </c>
      <c r="F67" s="8">
        <f t="shared" si="0"/>
        <v>50.88</v>
      </c>
      <c r="G67" s="6">
        <f>ROUND(SUM('Fiscal Services'!K162:L162),0)</f>
        <v>95950</v>
      </c>
      <c r="H67" s="6">
        <f>ROUND(+'Fiscal Services'!V162,0)</f>
        <v>1813</v>
      </c>
      <c r="I67" s="8">
        <f t="shared" si="1"/>
        <v>52.92</v>
      </c>
      <c r="J67" s="7"/>
      <c r="K67" s="9">
        <f t="shared" si="2"/>
        <v>0.0401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ROUND(SUM('Fiscal Services'!K63:L63),0)</f>
        <v>11353041</v>
      </c>
      <c r="E68" s="6">
        <f>ROUND(+'Fiscal Services'!V63,0)</f>
        <v>34477</v>
      </c>
      <c r="F68" s="8">
        <f t="shared" si="0"/>
        <v>329.29</v>
      </c>
      <c r="G68" s="6">
        <f>ROUND(SUM('Fiscal Services'!K163:L163),0)</f>
        <v>7022384</v>
      </c>
      <c r="H68" s="6">
        <f>ROUND(+'Fiscal Services'!V163,0)</f>
        <v>34729</v>
      </c>
      <c r="I68" s="8">
        <f t="shared" si="1"/>
        <v>202.21</v>
      </c>
      <c r="J68" s="7"/>
      <c r="K68" s="9">
        <f t="shared" si="2"/>
        <v>-0.3859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ROUND(SUM('Fiscal Services'!K64:L64),0)</f>
        <v>253492</v>
      </c>
      <c r="E69" s="6">
        <f>ROUND(+'Fiscal Services'!V64,0)</f>
        <v>7230</v>
      </c>
      <c r="F69" s="8">
        <f t="shared" si="0"/>
        <v>35.06</v>
      </c>
      <c r="G69" s="6">
        <f>ROUND(SUM('Fiscal Services'!K164:L164),0)</f>
        <v>240338</v>
      </c>
      <c r="H69" s="6">
        <f>ROUND(+'Fiscal Services'!V164,0)</f>
        <v>6463</v>
      </c>
      <c r="I69" s="8">
        <f t="shared" si="1"/>
        <v>37.19</v>
      </c>
      <c r="J69" s="7"/>
      <c r="K69" s="9">
        <f t="shared" si="2"/>
        <v>0.0608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ROUND(SUM('Fiscal Services'!K65:L65),0)</f>
        <v>99826</v>
      </c>
      <c r="E70" s="6">
        <f>ROUND(+'Fiscal Services'!V65,0)</f>
        <v>2799</v>
      </c>
      <c r="F70" s="8">
        <f t="shared" si="0"/>
        <v>35.66</v>
      </c>
      <c r="G70" s="6">
        <f>ROUND(SUM('Fiscal Services'!K165:L165),0)</f>
        <v>85160</v>
      </c>
      <c r="H70" s="6">
        <f>ROUND(+'Fiscal Services'!V165,0)</f>
        <v>2947</v>
      </c>
      <c r="I70" s="8">
        <f t="shared" si="1"/>
        <v>28.9</v>
      </c>
      <c r="J70" s="7"/>
      <c r="K70" s="9">
        <f t="shared" si="2"/>
        <v>-0.1896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ROUND(SUM('Fiscal Services'!K66:L66),0)</f>
        <v>43489</v>
      </c>
      <c r="E71" s="6">
        <f>ROUND(+'Fiscal Services'!V66,0)</f>
        <v>1358</v>
      </c>
      <c r="F71" s="8">
        <f t="shared" si="0"/>
        <v>32.02</v>
      </c>
      <c r="G71" s="6">
        <f>ROUND(SUM('Fiscal Services'!K166:L166),0)</f>
        <v>50921</v>
      </c>
      <c r="H71" s="6">
        <f>ROUND(+'Fiscal Services'!V166,0)</f>
        <v>614</v>
      </c>
      <c r="I71" s="8">
        <f t="shared" si="1"/>
        <v>82.93</v>
      </c>
      <c r="J71" s="7"/>
      <c r="K71" s="9">
        <f t="shared" si="2"/>
        <v>1.5899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ROUND(SUM('Fiscal Services'!K67:L67),0)</f>
        <v>6101861</v>
      </c>
      <c r="E72" s="6">
        <f>ROUND(+'Fiscal Services'!V67,0)</f>
        <v>33572</v>
      </c>
      <c r="F72" s="8">
        <f t="shared" si="0"/>
        <v>181.75</v>
      </c>
      <c r="G72" s="6">
        <f>ROUND(SUM('Fiscal Services'!K167:L167),0)</f>
        <v>6710691</v>
      </c>
      <c r="H72" s="6">
        <f>ROUND(+'Fiscal Services'!V167,0)</f>
        <v>34768</v>
      </c>
      <c r="I72" s="8">
        <f t="shared" si="1"/>
        <v>193.01</v>
      </c>
      <c r="J72" s="7"/>
      <c r="K72" s="9">
        <f t="shared" si="2"/>
        <v>0.062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ROUND(SUM('Fiscal Services'!K68:L68),0)</f>
        <v>317805</v>
      </c>
      <c r="E73" s="6">
        <f>ROUND(+'Fiscal Services'!V68,0)</f>
        <v>27113</v>
      </c>
      <c r="F73" s="8">
        <f t="shared" si="0"/>
        <v>11.72</v>
      </c>
      <c r="G73" s="6">
        <f>ROUND(SUM('Fiscal Services'!K168:L168),0)</f>
        <v>351320</v>
      </c>
      <c r="H73" s="6">
        <f>ROUND(+'Fiscal Services'!V168,0)</f>
        <v>28692</v>
      </c>
      <c r="I73" s="8">
        <f t="shared" si="1"/>
        <v>12.24</v>
      </c>
      <c r="J73" s="7"/>
      <c r="K73" s="9">
        <f t="shared" si="2"/>
        <v>0.0444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ROUND(SUM('Fiscal Services'!K69:L69),0)</f>
        <v>6995508</v>
      </c>
      <c r="E74" s="6">
        <f>ROUND(+'Fiscal Services'!V69,0)</f>
        <v>59724</v>
      </c>
      <c r="F74" s="8">
        <f t="shared" si="0"/>
        <v>117.13</v>
      </c>
      <c r="G74" s="6">
        <f>ROUND(SUM('Fiscal Services'!K169:L169),0)</f>
        <v>6153783</v>
      </c>
      <c r="H74" s="6">
        <f>ROUND(+'Fiscal Services'!V169,0)</f>
        <v>64334</v>
      </c>
      <c r="I74" s="8">
        <f t="shared" si="1"/>
        <v>95.65</v>
      </c>
      <c r="J74" s="7"/>
      <c r="K74" s="9">
        <f t="shared" si="2"/>
        <v>-0.1834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ROUND(SUM('Fiscal Services'!K70:L70),0)</f>
        <v>1763014</v>
      </c>
      <c r="E75" s="6">
        <f>ROUND(+'Fiscal Services'!V70,0)</f>
        <v>31048</v>
      </c>
      <c r="F75" s="8">
        <f aca="true" t="shared" si="3" ref="F75:F106">IF(D75=0,"",IF(E75=0,"",ROUND(D75/E75,2)))</f>
        <v>56.78</v>
      </c>
      <c r="G75" s="6">
        <f>ROUND(SUM('Fiscal Services'!K170:L170),0)</f>
        <v>1820833</v>
      </c>
      <c r="H75" s="6">
        <f>ROUND(+'Fiscal Services'!V170,0)</f>
        <v>31549</v>
      </c>
      <c r="I75" s="8">
        <f aca="true" t="shared" si="4" ref="I75:I106">IF(G75=0,"",IF(H75=0,"",ROUND(G75/H75,2)))</f>
        <v>57.71</v>
      </c>
      <c r="J75" s="7"/>
      <c r="K75" s="9">
        <f aca="true" t="shared" si="5" ref="K75:K106">IF(D75=0,"",IF(E75=0,"",IF(G75=0,"",IF(H75=0,"",ROUND(I75/F75-1,4)))))</f>
        <v>0.0164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ROUND(SUM('Fiscal Services'!K71:L71),0)</f>
        <v>90928</v>
      </c>
      <c r="E76" s="6">
        <f>ROUND(+'Fiscal Services'!V71,0)</f>
        <v>1459</v>
      </c>
      <c r="F76" s="8">
        <f t="shared" si="3"/>
        <v>62.32</v>
      </c>
      <c r="G76" s="6">
        <f>ROUND(SUM('Fiscal Services'!K171:L171),0)</f>
        <v>51103</v>
      </c>
      <c r="H76" s="6">
        <f>ROUND(+'Fiscal Services'!V171,0)</f>
        <v>1701</v>
      </c>
      <c r="I76" s="8">
        <f t="shared" si="4"/>
        <v>30.04</v>
      </c>
      <c r="J76" s="7"/>
      <c r="K76" s="9">
        <f t="shared" si="5"/>
        <v>-0.518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ROUND(SUM('Fiscal Services'!K72:L72),0)</f>
        <v>85641</v>
      </c>
      <c r="E77" s="6">
        <f>ROUND(+'Fiscal Services'!V72,0)</f>
        <v>560</v>
      </c>
      <c r="F77" s="8">
        <f t="shared" si="3"/>
        <v>152.93</v>
      </c>
      <c r="G77" s="6">
        <f>ROUND(SUM('Fiscal Services'!K172:L172),0)</f>
        <v>68513</v>
      </c>
      <c r="H77" s="6">
        <f>ROUND(+'Fiscal Services'!V172,0)</f>
        <v>595</v>
      </c>
      <c r="I77" s="8">
        <f t="shared" si="4"/>
        <v>115.15</v>
      </c>
      <c r="J77" s="7"/>
      <c r="K77" s="9">
        <f t="shared" si="5"/>
        <v>-0.247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ROUND(SUM('Fiscal Services'!K73:L73),0)</f>
        <v>1012270</v>
      </c>
      <c r="E78" s="6">
        <f>ROUND(+'Fiscal Services'!V73,0)</f>
        <v>18831</v>
      </c>
      <c r="F78" s="8">
        <f t="shared" si="3"/>
        <v>53.76</v>
      </c>
      <c r="G78" s="6">
        <f>ROUND(SUM('Fiscal Services'!K173:L173),0)</f>
        <v>2254882</v>
      </c>
      <c r="H78" s="6">
        <f>ROUND(+'Fiscal Services'!V173,0)</f>
        <v>17915</v>
      </c>
      <c r="I78" s="8">
        <f t="shared" si="4"/>
        <v>125.87</v>
      </c>
      <c r="J78" s="7"/>
      <c r="K78" s="9">
        <f t="shared" si="5"/>
        <v>1.3413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ROUND(SUM('Fiscal Services'!K74:L74),0)</f>
        <v>0</v>
      </c>
      <c r="E79" s="6">
        <f>ROUND(+'Fiscal Services'!V74,0)</f>
        <v>1590</v>
      </c>
      <c r="F79" s="8">
        <f t="shared" si="3"/>
      </c>
      <c r="G79" s="6">
        <f>ROUND(SUM('Fiscal Services'!K174:L174),0)</f>
        <v>0</v>
      </c>
      <c r="H79" s="6">
        <f>ROUND(+'Fiscal Services'!V174,0)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ROUND(SUM('Fiscal Services'!K75:L75),0)</f>
        <v>126188</v>
      </c>
      <c r="E80" s="6">
        <f>ROUND(+'Fiscal Services'!V75,0)</f>
        <v>44834</v>
      </c>
      <c r="F80" s="8">
        <f t="shared" si="3"/>
        <v>2.81</v>
      </c>
      <c r="G80" s="6">
        <f>ROUND(SUM('Fiscal Services'!K175:L175),0)</f>
        <v>212306</v>
      </c>
      <c r="H80" s="6">
        <f>ROUND(+'Fiscal Services'!V175,0)</f>
        <v>49418</v>
      </c>
      <c r="I80" s="8">
        <f t="shared" si="4"/>
        <v>4.3</v>
      </c>
      <c r="J80" s="7"/>
      <c r="K80" s="9">
        <f t="shared" si="5"/>
        <v>0.5302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ROUND(SUM('Fiscal Services'!K76:L76),0)</f>
        <v>75218</v>
      </c>
      <c r="E81" s="6">
        <f>ROUND(+'Fiscal Services'!V76,0)</f>
        <v>3616</v>
      </c>
      <c r="F81" s="8">
        <f t="shared" si="3"/>
        <v>20.8</v>
      </c>
      <c r="G81" s="6">
        <f>ROUND(SUM('Fiscal Services'!K176:L176),0)</f>
        <v>78957</v>
      </c>
      <c r="H81" s="6">
        <f>ROUND(+'Fiscal Services'!V176,0)</f>
        <v>3480</v>
      </c>
      <c r="I81" s="8">
        <f t="shared" si="4"/>
        <v>22.69</v>
      </c>
      <c r="J81" s="7"/>
      <c r="K81" s="9">
        <f t="shared" si="5"/>
        <v>0.0909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ROUND(SUM('Fiscal Services'!K77:L77),0)</f>
        <v>45722</v>
      </c>
      <c r="E82" s="6">
        <f>ROUND(+'Fiscal Services'!V77,0)</f>
        <v>1442</v>
      </c>
      <c r="F82" s="8">
        <f t="shared" si="3"/>
        <v>31.71</v>
      </c>
      <c r="G82" s="6">
        <f>ROUND(SUM('Fiscal Services'!K177:L177),0)</f>
        <v>62626</v>
      </c>
      <c r="H82" s="6">
        <f>ROUND(+'Fiscal Services'!V177,0)</f>
        <v>1566</v>
      </c>
      <c r="I82" s="8">
        <f t="shared" si="4"/>
        <v>39.99</v>
      </c>
      <c r="J82" s="7"/>
      <c r="K82" s="9">
        <f t="shared" si="5"/>
        <v>0.2611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ROUND(SUM('Fiscal Services'!K78:L78),0)</f>
        <v>771372</v>
      </c>
      <c r="E83" s="6">
        <f>ROUND(+'Fiscal Services'!V78,0)</f>
        <v>9049</v>
      </c>
      <c r="F83" s="8">
        <f t="shared" si="3"/>
        <v>85.24</v>
      </c>
      <c r="G83" s="6">
        <f>ROUND(SUM('Fiscal Services'!K178:L178),0)</f>
        <v>982356</v>
      </c>
      <c r="H83" s="6">
        <f>ROUND(+'Fiscal Services'!V178,0)</f>
        <v>8663</v>
      </c>
      <c r="I83" s="8">
        <f t="shared" si="4"/>
        <v>113.4</v>
      </c>
      <c r="J83" s="7"/>
      <c r="K83" s="9">
        <f t="shared" si="5"/>
        <v>0.3304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ROUND(SUM('Fiscal Services'!K79:L79),0)</f>
        <v>2798080</v>
      </c>
      <c r="E84" s="6">
        <f>ROUND(+'Fiscal Services'!V79,0)</f>
        <v>44461</v>
      </c>
      <c r="F84" s="8">
        <f t="shared" si="3"/>
        <v>62.93</v>
      </c>
      <c r="G84" s="6">
        <f>ROUND(SUM('Fiscal Services'!K179:L179),0)</f>
        <v>3539550</v>
      </c>
      <c r="H84" s="6">
        <f>ROUND(+'Fiscal Services'!V179,0)</f>
        <v>43169</v>
      </c>
      <c r="I84" s="8">
        <f t="shared" si="4"/>
        <v>81.99</v>
      </c>
      <c r="J84" s="7"/>
      <c r="K84" s="9">
        <f t="shared" si="5"/>
        <v>0.3029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ROUND(SUM('Fiscal Services'!K80:L80),0)</f>
        <v>21730</v>
      </c>
      <c r="E85" s="6">
        <f>ROUND(+'Fiscal Services'!V80,0)</f>
        <v>77</v>
      </c>
      <c r="F85" s="8">
        <f t="shared" si="3"/>
        <v>282.21</v>
      </c>
      <c r="G85" s="6">
        <f>ROUND(SUM('Fiscal Services'!K180:L180),0)</f>
        <v>0</v>
      </c>
      <c r="H85" s="6">
        <f>ROUND(+'Fiscal Services'!V180,0)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ROUND(SUM('Fiscal Services'!K81:L81),0)</f>
        <v>7860</v>
      </c>
      <c r="E86" s="6">
        <f>ROUND(+'Fiscal Services'!V81,0)</f>
        <v>6682</v>
      </c>
      <c r="F86" s="8">
        <f t="shared" si="3"/>
        <v>1.18</v>
      </c>
      <c r="G86" s="6">
        <f>ROUND(SUM('Fiscal Services'!K181:L181),0)</f>
        <v>432656</v>
      </c>
      <c r="H86" s="6">
        <f>ROUND(+'Fiscal Services'!V181,0)</f>
        <v>9834</v>
      </c>
      <c r="I86" s="8">
        <f t="shared" si="4"/>
        <v>44</v>
      </c>
      <c r="J86" s="7"/>
      <c r="K86" s="9">
        <f t="shared" si="5"/>
        <v>36.2881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ROUND(SUM('Fiscal Services'!K82:L82),0)</f>
        <v>750126</v>
      </c>
      <c r="E87" s="6">
        <f>ROUND(+'Fiscal Services'!V82,0)</f>
        <v>13816</v>
      </c>
      <c r="F87" s="8">
        <f t="shared" si="3"/>
        <v>54.29</v>
      </c>
      <c r="G87" s="6">
        <f>ROUND(SUM('Fiscal Services'!K182:L182),0)</f>
        <v>1818083</v>
      </c>
      <c r="H87" s="6">
        <f>ROUND(+'Fiscal Services'!V182,0)</f>
        <v>12971</v>
      </c>
      <c r="I87" s="8">
        <f t="shared" si="4"/>
        <v>140.17</v>
      </c>
      <c r="J87" s="7"/>
      <c r="K87" s="9">
        <f t="shared" si="5"/>
        <v>1.5819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ROUND(SUM('Fiscal Services'!K83:L83),0)</f>
        <v>57512</v>
      </c>
      <c r="E88" s="6">
        <f>ROUND(+'Fiscal Services'!V83,0)</f>
        <v>1135</v>
      </c>
      <c r="F88" s="8">
        <f t="shared" si="3"/>
        <v>50.67</v>
      </c>
      <c r="G88" s="6">
        <f>ROUND(SUM('Fiscal Services'!K183:L183),0)</f>
        <v>148868</v>
      </c>
      <c r="H88" s="6">
        <f>ROUND(+'Fiscal Services'!V183,0)</f>
        <v>669</v>
      </c>
      <c r="I88" s="8">
        <f t="shared" si="4"/>
        <v>222.52</v>
      </c>
      <c r="J88" s="7"/>
      <c r="K88" s="9">
        <f t="shared" si="5"/>
        <v>3.3916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ROUND(SUM('Fiscal Services'!K84:L84),0)</f>
        <v>2482936</v>
      </c>
      <c r="E89" s="6">
        <f>ROUND(+'Fiscal Services'!V84,0)</f>
        <v>11160</v>
      </c>
      <c r="F89" s="8">
        <f t="shared" si="3"/>
        <v>222.49</v>
      </c>
      <c r="G89" s="6">
        <f>ROUND(SUM('Fiscal Services'!K184:L184),0)</f>
        <v>2229885</v>
      </c>
      <c r="H89" s="6">
        <f>ROUND(+'Fiscal Services'!V184,0)</f>
        <v>10112</v>
      </c>
      <c r="I89" s="8">
        <f t="shared" si="4"/>
        <v>220.52</v>
      </c>
      <c r="J89" s="7"/>
      <c r="K89" s="9">
        <f t="shared" si="5"/>
        <v>-0.0089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ROUND(SUM('Fiscal Services'!K85:L85),0)</f>
        <v>441178</v>
      </c>
      <c r="E90" s="6">
        <f>ROUND(+'Fiscal Services'!V85,0)</f>
        <v>3267</v>
      </c>
      <c r="F90" s="8">
        <f t="shared" si="3"/>
        <v>135.04</v>
      </c>
      <c r="G90" s="6">
        <f>ROUND(SUM('Fiscal Services'!K185:L185),0)</f>
        <v>427901</v>
      </c>
      <c r="H90" s="6">
        <f>ROUND(+'Fiscal Services'!V185,0)</f>
        <v>3245</v>
      </c>
      <c r="I90" s="8">
        <f t="shared" si="4"/>
        <v>131.86</v>
      </c>
      <c r="J90" s="7"/>
      <c r="K90" s="9">
        <f t="shared" si="5"/>
        <v>-0.0235</v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ROUND(SUM('Fiscal Services'!K86:L86),0)</f>
        <v>225453</v>
      </c>
      <c r="E91" s="6">
        <f>ROUND(+'Fiscal Services'!V86,0)</f>
        <v>1530</v>
      </c>
      <c r="F91" s="8">
        <f t="shared" si="3"/>
        <v>147.35</v>
      </c>
      <c r="G91" s="6">
        <f>ROUND(SUM('Fiscal Services'!K186:L186),0)</f>
        <v>275358</v>
      </c>
      <c r="H91" s="6">
        <f>ROUND(+'Fiscal Services'!V186,0)</f>
        <v>1130</v>
      </c>
      <c r="I91" s="8">
        <f t="shared" si="4"/>
        <v>243.68</v>
      </c>
      <c r="J91" s="7"/>
      <c r="K91" s="9">
        <f t="shared" si="5"/>
        <v>0.6537</v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ROUND(SUM('Fiscal Services'!K87:L87),0)</f>
        <v>2445</v>
      </c>
      <c r="E92" s="6">
        <f>ROUND(+'Fiscal Services'!V87,0)</f>
        <v>1252</v>
      </c>
      <c r="F92" s="8">
        <f t="shared" si="3"/>
        <v>1.95</v>
      </c>
      <c r="G92" s="6">
        <f>ROUND(SUM('Fiscal Services'!K187:L187),0)</f>
        <v>3620</v>
      </c>
      <c r="H92" s="6">
        <f>ROUND(+'Fiscal Services'!V187,0)</f>
        <v>505</v>
      </c>
      <c r="I92" s="8">
        <f t="shared" si="4"/>
        <v>7.17</v>
      </c>
      <c r="J92" s="7"/>
      <c r="K92" s="9">
        <f t="shared" si="5"/>
        <v>2.6769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ROUND(SUM('Fiscal Services'!K88:L88),0)</f>
        <v>1487184</v>
      </c>
      <c r="E93" s="6">
        <f>ROUND(+'Fiscal Services'!V88,0)</f>
        <v>7450</v>
      </c>
      <c r="F93" s="8">
        <f t="shared" si="3"/>
        <v>199.62</v>
      </c>
      <c r="G93" s="6">
        <f>ROUND(SUM('Fiscal Services'!K188:L188),0)</f>
        <v>1555330</v>
      </c>
      <c r="H93" s="6">
        <f>ROUND(+'Fiscal Services'!V188,0)</f>
        <v>8572</v>
      </c>
      <c r="I93" s="8">
        <f t="shared" si="4"/>
        <v>181.44</v>
      </c>
      <c r="J93" s="7"/>
      <c r="K93" s="9">
        <f t="shared" si="5"/>
        <v>-0.0911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ROUND(SUM('Fiscal Services'!K89:L89),0)</f>
        <v>254006</v>
      </c>
      <c r="E94" s="6">
        <f>ROUND(+'Fiscal Services'!V89,0)</f>
        <v>3954</v>
      </c>
      <c r="F94" s="8">
        <f t="shared" si="3"/>
        <v>64.24</v>
      </c>
      <c r="G94" s="6">
        <f>ROUND(SUM('Fiscal Services'!K189:L189),0)</f>
        <v>195599</v>
      </c>
      <c r="H94" s="6">
        <f>ROUND(+'Fiscal Services'!V189,0)</f>
        <v>4341</v>
      </c>
      <c r="I94" s="8">
        <f t="shared" si="4"/>
        <v>45.06</v>
      </c>
      <c r="J94" s="7"/>
      <c r="K94" s="9">
        <f t="shared" si="5"/>
        <v>-0.2986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ROUND(SUM('Fiscal Services'!K90:L90),0)</f>
        <v>355962</v>
      </c>
      <c r="E95" s="6">
        <f>ROUND(+'Fiscal Services'!V90,0)</f>
        <v>3331</v>
      </c>
      <c r="F95" s="8">
        <f t="shared" si="3"/>
        <v>106.86</v>
      </c>
      <c r="G95" s="6">
        <f>ROUND(SUM('Fiscal Services'!K190:L190),0)</f>
        <v>329246</v>
      </c>
      <c r="H95" s="6">
        <f>ROUND(+'Fiscal Services'!V190,0)</f>
        <v>3487</v>
      </c>
      <c r="I95" s="8">
        <f t="shared" si="4"/>
        <v>94.42</v>
      </c>
      <c r="J95" s="7"/>
      <c r="K95" s="9">
        <f t="shared" si="5"/>
        <v>-0.1164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ROUND(SUM('Fiscal Services'!K91:L91),0)</f>
        <v>483238</v>
      </c>
      <c r="E96" s="6">
        <f>ROUND(+'Fiscal Services'!V91,0)</f>
        <v>15555</v>
      </c>
      <c r="F96" s="8">
        <f t="shared" si="3"/>
        <v>31.07</v>
      </c>
      <c r="G96" s="6">
        <f>ROUND(SUM('Fiscal Services'!K191:L191),0)</f>
        <v>477133</v>
      </c>
      <c r="H96" s="6">
        <f>ROUND(+'Fiscal Services'!V191,0)</f>
        <v>16257</v>
      </c>
      <c r="I96" s="8">
        <f t="shared" si="4"/>
        <v>29.35</v>
      </c>
      <c r="J96" s="7"/>
      <c r="K96" s="9">
        <f t="shared" si="5"/>
        <v>-0.0554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ROUND(SUM('Fiscal Services'!K92:L92),0)</f>
        <v>265384</v>
      </c>
      <c r="E97" s="6">
        <f>ROUND(+'Fiscal Services'!V92,0)</f>
        <v>776</v>
      </c>
      <c r="F97" s="8">
        <f t="shared" si="3"/>
        <v>341.99</v>
      </c>
      <c r="G97" s="6">
        <f>ROUND(SUM('Fiscal Services'!K192:L192),0)</f>
        <v>474446</v>
      </c>
      <c r="H97" s="6">
        <f>ROUND(+'Fiscal Services'!V192,0)</f>
        <v>897</v>
      </c>
      <c r="I97" s="8">
        <f t="shared" si="4"/>
        <v>528.93</v>
      </c>
      <c r="J97" s="7"/>
      <c r="K97" s="9">
        <f t="shared" si="5"/>
        <v>0.5466</v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ROUND(SUM('Fiscal Services'!K93:L93),0)</f>
        <v>455717</v>
      </c>
      <c r="E98" s="6">
        <f>ROUND(+'Fiscal Services'!V93,0)</f>
        <v>12695</v>
      </c>
      <c r="F98" s="8">
        <f t="shared" si="3"/>
        <v>35.9</v>
      </c>
      <c r="G98" s="6">
        <f>ROUND(SUM('Fiscal Services'!K193:L193),0)</f>
        <v>792125</v>
      </c>
      <c r="H98" s="6">
        <f>ROUND(+'Fiscal Services'!V193,0)</f>
        <v>12672</v>
      </c>
      <c r="I98" s="8">
        <f t="shared" si="4"/>
        <v>62.51</v>
      </c>
      <c r="J98" s="7"/>
      <c r="K98" s="9">
        <f t="shared" si="5"/>
        <v>0.7412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ROUND(SUM('Fiscal Services'!K94:L94),0)</f>
        <v>206193</v>
      </c>
      <c r="E99" s="6">
        <f>ROUND(+'Fiscal Services'!V94,0)</f>
        <v>7232</v>
      </c>
      <c r="F99" s="8">
        <f t="shared" si="3"/>
        <v>28.51</v>
      </c>
      <c r="G99" s="6">
        <f>ROUND(SUM('Fiscal Services'!K194:L194),0)</f>
        <v>190516</v>
      </c>
      <c r="H99" s="6">
        <f>ROUND(+'Fiscal Services'!V194,0)</f>
        <v>9260</v>
      </c>
      <c r="I99" s="8">
        <f t="shared" si="4"/>
        <v>20.57</v>
      </c>
      <c r="J99" s="7"/>
      <c r="K99" s="9">
        <f t="shared" si="5"/>
        <v>-0.2785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ROUND(SUM('Fiscal Services'!K95:L95),0)</f>
        <v>81518</v>
      </c>
      <c r="E100" s="6">
        <f>ROUND(+'Fiscal Services'!V95,0)</f>
        <v>4763</v>
      </c>
      <c r="F100" s="8">
        <f t="shared" si="3"/>
        <v>17.11</v>
      </c>
      <c r="G100" s="6">
        <f>ROUND(SUM('Fiscal Services'!K195:L195),0)</f>
        <v>80322</v>
      </c>
      <c r="H100" s="6">
        <f>ROUND(+'Fiscal Services'!V195,0)</f>
        <v>5095</v>
      </c>
      <c r="I100" s="8">
        <f t="shared" si="4"/>
        <v>15.76</v>
      </c>
      <c r="J100" s="7"/>
      <c r="K100" s="9">
        <f t="shared" si="5"/>
        <v>-0.0789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ROUND(SUM('Fiscal Services'!K96:L96),0)</f>
        <v>503763</v>
      </c>
      <c r="E101" s="6">
        <f>ROUND(+'Fiscal Services'!V96,0)</f>
        <v>16033</v>
      </c>
      <c r="F101" s="8">
        <f t="shared" si="3"/>
        <v>31.42</v>
      </c>
      <c r="G101" s="6">
        <f>ROUND(SUM('Fiscal Services'!K196:L196),0)</f>
        <v>434521</v>
      </c>
      <c r="H101" s="6">
        <f>ROUND(+'Fiscal Services'!V196,0)</f>
        <v>15909</v>
      </c>
      <c r="I101" s="8">
        <f t="shared" si="4"/>
        <v>27.31</v>
      </c>
      <c r="J101" s="7"/>
      <c r="K101" s="9">
        <f t="shared" si="5"/>
        <v>-0.1308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ROUND(SUM('Fiscal Services'!K97:L97),0)</f>
        <v>4036</v>
      </c>
      <c r="E102" s="6">
        <f>ROUND(+'Fiscal Services'!V97,0)</f>
        <v>13830</v>
      </c>
      <c r="F102" s="8">
        <f t="shared" si="3"/>
        <v>0.29</v>
      </c>
      <c r="G102" s="6">
        <f>ROUND(SUM('Fiscal Services'!K197:L197),0)</f>
        <v>5396</v>
      </c>
      <c r="H102" s="6">
        <f>ROUND(+'Fiscal Services'!V197,0)</f>
        <v>15387</v>
      </c>
      <c r="I102" s="8">
        <f t="shared" si="4"/>
        <v>0.35</v>
      </c>
      <c r="J102" s="7"/>
      <c r="K102" s="9">
        <f t="shared" si="5"/>
        <v>0.2069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ROUND(SUM('Fiscal Services'!K98:L98),0)</f>
        <v>0</v>
      </c>
      <c r="E103" s="6">
        <f>ROUND(+'Fiscal Services'!V98,0)</f>
        <v>0</v>
      </c>
      <c r="F103" s="8">
        <f t="shared" si="3"/>
      </c>
      <c r="G103" s="6">
        <f>ROUND(SUM('Fiscal Services'!K198:L198),0)</f>
        <v>162382</v>
      </c>
      <c r="H103" s="6">
        <f>ROUND(+'Fiscal Services'!V198,0)</f>
        <v>1638</v>
      </c>
      <c r="I103" s="8">
        <f t="shared" si="4"/>
        <v>99.13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ROUND(SUM('Fiscal Services'!K99:L99),0)</f>
        <v>25223</v>
      </c>
      <c r="E104" s="6">
        <f>ROUND(+'Fiscal Services'!V99,0)</f>
        <v>2105</v>
      </c>
      <c r="F104" s="8">
        <f t="shared" si="3"/>
        <v>11.98</v>
      </c>
      <c r="G104" s="6">
        <f>ROUND(SUM('Fiscal Services'!K199:L199),0)</f>
        <v>25549</v>
      </c>
      <c r="H104" s="6">
        <f>ROUND(+'Fiscal Services'!V199,0)</f>
        <v>2056</v>
      </c>
      <c r="I104" s="8">
        <f t="shared" si="4"/>
        <v>12.43</v>
      </c>
      <c r="J104" s="7"/>
      <c r="K104" s="9">
        <f t="shared" si="5"/>
        <v>0.0376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ROUND(SUM('Fiscal Services'!K100:L100),0)</f>
        <v>0</v>
      </c>
      <c r="E105" s="6">
        <f>ROUND(+'Fiscal Services'!V100,0)</f>
        <v>981</v>
      </c>
      <c r="F105" s="8">
        <f t="shared" si="3"/>
      </c>
      <c r="G105" s="6">
        <f>ROUND(SUM('Fiscal Services'!K200:L200),0)</f>
        <v>0</v>
      </c>
      <c r="H105" s="6">
        <f>ROUND(+'Fiscal Services'!V200,0)</f>
        <v>926</v>
      </c>
      <c r="I105" s="8">
        <f t="shared" si="4"/>
      </c>
      <c r="J105" s="7"/>
      <c r="K105" s="9">
        <f t="shared" si="5"/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ROUND(SUM('Fiscal Services'!K101:L101),0)</f>
        <v>0</v>
      </c>
      <c r="E106" s="6">
        <f>ROUND(+'Fiscal Services'!V101,0)</f>
        <v>567</v>
      </c>
      <c r="F106" s="8">
        <f t="shared" si="3"/>
      </c>
      <c r="G106" s="6">
        <f>ROUND(SUM('Fiscal Services'!K201:L201),0)</f>
        <v>0</v>
      </c>
      <c r="H106" s="6">
        <f>ROUND(+'Fiscal Services'!V201,0)</f>
        <v>547</v>
      </c>
      <c r="I106" s="8">
        <f t="shared" si="4"/>
      </c>
      <c r="J106" s="7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6.875" style="0" bestFit="1" customWidth="1"/>
    <col min="6" max="6" width="5.875" style="0" bestFit="1" customWidth="1"/>
    <col min="7" max="7" width="11.5039062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476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ROUND(SUM('Fiscal Services'!M5:N5),0)</f>
        <v>271786</v>
      </c>
      <c r="E10" s="6">
        <f>ROUND(+'Fiscal Services'!V5,0)</f>
        <v>64206</v>
      </c>
      <c r="F10" s="8">
        <f>IF(D10=0,"",IF(E10=0,"",ROUND(D10/E10,2)))</f>
        <v>4.23</v>
      </c>
      <c r="G10" s="6">
        <f>ROUND(SUM('Fiscal Services'!M105:N105),0)</f>
        <v>293432</v>
      </c>
      <c r="H10" s="6">
        <f>ROUND(+'Fiscal Services'!V105,0)</f>
        <v>65434</v>
      </c>
      <c r="I10" s="8">
        <f>IF(G10=0,"",IF(H10=0,"",ROUND(G10/H10,2)))</f>
        <v>4.48</v>
      </c>
      <c r="J10" s="7"/>
      <c r="K10" s="9">
        <f>IF(D10=0,"",IF(E10=0,"",IF(G10=0,"",IF(H10=0,"",ROUND(I10/F10-1,4)))))</f>
        <v>0.0591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ROUND(SUM('Fiscal Services'!M6:N6),0)</f>
        <v>160597</v>
      </c>
      <c r="E11" s="6">
        <f>ROUND(+'Fiscal Services'!V6,0)</f>
        <v>25431</v>
      </c>
      <c r="F11" s="8">
        <f aca="true" t="shared" si="0" ref="F11:F74">IF(D11=0,"",IF(E11=0,"",ROUND(D11/E11,2)))</f>
        <v>6.32</v>
      </c>
      <c r="G11" s="6">
        <f>ROUND(SUM('Fiscal Services'!M106:N106),0)</f>
        <v>166080</v>
      </c>
      <c r="H11" s="6">
        <f>ROUND(+'Fiscal Services'!V106,0)</f>
        <v>27098</v>
      </c>
      <c r="I11" s="8">
        <f aca="true" t="shared" si="1" ref="I11:I74">IF(G11=0,"",IF(H11=0,"",ROUND(G11/H11,2)))</f>
        <v>6.13</v>
      </c>
      <c r="J11" s="7"/>
      <c r="K11" s="9">
        <f aca="true" t="shared" si="2" ref="K11:K74">IF(D11=0,"",IF(E11=0,"",IF(G11=0,"",IF(H11=0,"",ROUND(I11/F11-1,4)))))</f>
        <v>-0.0301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ROUND(SUM('Fiscal Services'!M7:N7),0)</f>
        <v>5352</v>
      </c>
      <c r="E12" s="6">
        <f>ROUND(+'Fiscal Services'!V7,0)</f>
        <v>1629</v>
      </c>
      <c r="F12" s="8">
        <f t="shared" si="0"/>
        <v>3.29</v>
      </c>
      <c r="G12" s="6">
        <f>ROUND(SUM('Fiscal Services'!M107:N107),0)</f>
        <v>3542</v>
      </c>
      <c r="H12" s="6">
        <f>ROUND(+'Fiscal Services'!V107,0)</f>
        <v>1645</v>
      </c>
      <c r="I12" s="8">
        <f t="shared" si="1"/>
        <v>2.15</v>
      </c>
      <c r="J12" s="7"/>
      <c r="K12" s="9">
        <f t="shared" si="2"/>
        <v>-0.3465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ROUND(SUM('Fiscal Services'!M8:N8),0)</f>
        <v>1417613</v>
      </c>
      <c r="E13" s="6">
        <f>ROUND(+'Fiscal Services'!V8,0)</f>
        <v>76904</v>
      </c>
      <c r="F13" s="8">
        <f t="shared" si="0"/>
        <v>18.43</v>
      </c>
      <c r="G13" s="6">
        <f>ROUND(SUM('Fiscal Services'!M108:N108),0)</f>
        <v>1417578</v>
      </c>
      <c r="H13" s="6">
        <f>ROUND(+'Fiscal Services'!V108,0)</f>
        <v>79237</v>
      </c>
      <c r="I13" s="8">
        <f t="shared" si="1"/>
        <v>17.89</v>
      </c>
      <c r="J13" s="7"/>
      <c r="K13" s="9">
        <f t="shared" si="2"/>
        <v>-0.0293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ROUND(SUM('Fiscal Services'!M9:N9),0)</f>
        <v>5540</v>
      </c>
      <c r="E14" s="6">
        <f>ROUND(+'Fiscal Services'!V9,0)</f>
        <v>26512</v>
      </c>
      <c r="F14" s="8">
        <f t="shared" si="0"/>
        <v>0.21</v>
      </c>
      <c r="G14" s="6">
        <f>ROUND(SUM('Fiscal Services'!M109:N109),0)</f>
        <v>816694</v>
      </c>
      <c r="H14" s="6">
        <f>ROUND(+'Fiscal Services'!V109,0)</f>
        <v>28361</v>
      </c>
      <c r="I14" s="8">
        <f t="shared" si="1"/>
        <v>28.8</v>
      </c>
      <c r="J14" s="7"/>
      <c r="K14" s="9">
        <f t="shared" si="2"/>
        <v>136.1429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ROUND(SUM('Fiscal Services'!M10:N10),0)</f>
        <v>0</v>
      </c>
      <c r="E15" s="6">
        <f>ROUND(+'Fiscal Services'!V10,0)</f>
        <v>1208</v>
      </c>
      <c r="F15" s="8">
        <f t="shared" si="0"/>
      </c>
      <c r="G15" s="6">
        <f>ROUND(SUM('Fiscal Services'!M110:N110),0)</f>
        <v>0</v>
      </c>
      <c r="H15" s="6">
        <f>ROUND(+'Fiscal Services'!V110,0)</f>
        <v>1122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ROUND(SUM('Fiscal Services'!M11:N11),0)</f>
        <v>77108</v>
      </c>
      <c r="E16" s="6">
        <f>ROUND(+'Fiscal Services'!V11,0)</f>
        <v>2926</v>
      </c>
      <c r="F16" s="8">
        <f t="shared" si="0"/>
        <v>26.35</v>
      </c>
      <c r="G16" s="6">
        <f>ROUND(SUM('Fiscal Services'!M111:N111),0)</f>
        <v>78146</v>
      </c>
      <c r="H16" s="6">
        <f>ROUND(+'Fiscal Services'!V111,0)</f>
        <v>2664</v>
      </c>
      <c r="I16" s="8">
        <f t="shared" si="1"/>
        <v>29.33</v>
      </c>
      <c r="J16" s="7"/>
      <c r="K16" s="9">
        <f t="shared" si="2"/>
        <v>0.1131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ROUND(SUM('Fiscal Services'!M12:N12),0)</f>
        <v>523515</v>
      </c>
      <c r="E17" s="6">
        <f>ROUND(+'Fiscal Services'!V12,0)</f>
        <v>4975</v>
      </c>
      <c r="F17" s="8">
        <f t="shared" si="0"/>
        <v>105.23</v>
      </c>
      <c r="G17" s="6">
        <f>ROUND(SUM('Fiscal Services'!M112:N112),0)</f>
        <v>97842</v>
      </c>
      <c r="H17" s="6">
        <f>ROUND(+'Fiscal Services'!V112,0)</f>
        <v>4807</v>
      </c>
      <c r="I17" s="8">
        <f t="shared" si="1"/>
        <v>20.35</v>
      </c>
      <c r="J17" s="7"/>
      <c r="K17" s="9">
        <f t="shared" si="2"/>
        <v>-0.8066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ROUND(SUM('Fiscal Services'!M13:N13),0)</f>
        <v>16805</v>
      </c>
      <c r="E18" s="6">
        <f>ROUND(+'Fiscal Services'!V13,0)</f>
        <v>1506</v>
      </c>
      <c r="F18" s="8">
        <f t="shared" si="0"/>
        <v>11.16</v>
      </c>
      <c r="G18" s="6">
        <f>ROUND(SUM('Fiscal Services'!M113:N113),0)</f>
        <v>17080</v>
      </c>
      <c r="H18" s="6">
        <f>ROUND(+'Fiscal Services'!V113,0)</f>
        <v>1454</v>
      </c>
      <c r="I18" s="8">
        <f t="shared" si="1"/>
        <v>11.75</v>
      </c>
      <c r="J18" s="7"/>
      <c r="K18" s="9">
        <f t="shared" si="2"/>
        <v>0.0529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ROUND(SUM('Fiscal Services'!M14:N14),0)</f>
        <v>103320</v>
      </c>
      <c r="E19" s="6">
        <f>ROUND(+'Fiscal Services'!V14,0)</f>
        <v>23290</v>
      </c>
      <c r="F19" s="8">
        <f t="shared" si="0"/>
        <v>4.44</v>
      </c>
      <c r="G19" s="6">
        <f>ROUND(SUM('Fiscal Services'!M114:N114),0)</f>
        <v>90633</v>
      </c>
      <c r="H19" s="6">
        <f>ROUND(+'Fiscal Services'!V114,0)</f>
        <v>24570</v>
      </c>
      <c r="I19" s="8">
        <f t="shared" si="1"/>
        <v>3.69</v>
      </c>
      <c r="J19" s="7"/>
      <c r="K19" s="9">
        <f t="shared" si="2"/>
        <v>-0.1689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ROUND(SUM('Fiscal Services'!M15:N15),0)</f>
        <v>5371881</v>
      </c>
      <c r="E20" s="6">
        <f>ROUND(+'Fiscal Services'!V15,0)</f>
        <v>43532</v>
      </c>
      <c r="F20" s="8">
        <f t="shared" si="0"/>
        <v>123.4</v>
      </c>
      <c r="G20" s="6">
        <f>ROUND(SUM('Fiscal Services'!M115:N115),0)</f>
        <v>5186837</v>
      </c>
      <c r="H20" s="6">
        <f>ROUND(+'Fiscal Services'!V115,0)</f>
        <v>43020</v>
      </c>
      <c r="I20" s="8">
        <f t="shared" si="1"/>
        <v>120.57</v>
      </c>
      <c r="J20" s="7"/>
      <c r="K20" s="9">
        <f t="shared" si="2"/>
        <v>-0.0229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ROUND(SUM('Fiscal Services'!M16:N16),0)</f>
        <v>229863</v>
      </c>
      <c r="E21" s="6">
        <f>ROUND(+'Fiscal Services'!V16,0)</f>
        <v>46717</v>
      </c>
      <c r="F21" s="8">
        <f t="shared" si="0"/>
        <v>4.92</v>
      </c>
      <c r="G21" s="6">
        <f>ROUND(SUM('Fiscal Services'!M116:N116),0)</f>
        <v>240410</v>
      </c>
      <c r="H21" s="6">
        <f>ROUND(+'Fiscal Services'!V116,0)</f>
        <v>43072</v>
      </c>
      <c r="I21" s="8">
        <f t="shared" si="1"/>
        <v>5.58</v>
      </c>
      <c r="J21" s="7"/>
      <c r="K21" s="9">
        <f t="shared" si="2"/>
        <v>0.1341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ROUND(SUM('Fiscal Services'!M17:N17),0)</f>
        <v>113307</v>
      </c>
      <c r="E22" s="6">
        <f>ROUND(+'Fiscal Services'!V17,0)</f>
        <v>3584</v>
      </c>
      <c r="F22" s="8">
        <f t="shared" si="0"/>
        <v>31.61</v>
      </c>
      <c r="G22" s="6">
        <f>ROUND(SUM('Fiscal Services'!M117:N117),0)</f>
        <v>65150</v>
      </c>
      <c r="H22" s="6">
        <f>ROUND(+'Fiscal Services'!V117,0)</f>
        <v>3826</v>
      </c>
      <c r="I22" s="8">
        <f t="shared" si="1"/>
        <v>17.03</v>
      </c>
      <c r="J22" s="7"/>
      <c r="K22" s="9">
        <f t="shared" si="2"/>
        <v>-0.4612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ROUND(SUM('Fiscal Services'!M18:N18),0)</f>
        <v>31524</v>
      </c>
      <c r="E23" s="6">
        <f>ROUND(+'Fiscal Services'!V18,0)</f>
        <v>18891</v>
      </c>
      <c r="F23" s="8">
        <f t="shared" si="0"/>
        <v>1.67</v>
      </c>
      <c r="G23" s="6">
        <f>ROUND(SUM('Fiscal Services'!M118:N118),0)</f>
        <v>3939</v>
      </c>
      <c r="H23" s="6">
        <f>ROUND(+'Fiscal Services'!V118,0)</f>
        <v>24058</v>
      </c>
      <c r="I23" s="8">
        <f t="shared" si="1"/>
        <v>0.16</v>
      </c>
      <c r="J23" s="7"/>
      <c r="K23" s="9">
        <f t="shared" si="2"/>
        <v>-0.9042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ROUND(SUM('Fiscal Services'!M19:N19),0)</f>
        <v>244779</v>
      </c>
      <c r="E24" s="6">
        <f>ROUND(+'Fiscal Services'!V19,0)</f>
        <v>13147</v>
      </c>
      <c r="F24" s="8">
        <f t="shared" si="0"/>
        <v>18.62</v>
      </c>
      <c r="G24" s="6">
        <f>ROUND(SUM('Fiscal Services'!M119:N119),0)</f>
        <v>247899</v>
      </c>
      <c r="H24" s="6">
        <f>ROUND(+'Fiscal Services'!V119,0)</f>
        <v>13521</v>
      </c>
      <c r="I24" s="8">
        <f t="shared" si="1"/>
        <v>18.33</v>
      </c>
      <c r="J24" s="7"/>
      <c r="K24" s="9">
        <f t="shared" si="2"/>
        <v>-0.0156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ROUND(SUM('Fiscal Services'!M20:N20),0)</f>
        <v>114132</v>
      </c>
      <c r="E25" s="6">
        <f>ROUND(+'Fiscal Services'!V20,0)</f>
        <v>11240</v>
      </c>
      <c r="F25" s="8">
        <f t="shared" si="0"/>
        <v>10.15</v>
      </c>
      <c r="G25" s="6">
        <f>ROUND(SUM('Fiscal Services'!M120:N120),0)</f>
        <v>81280</v>
      </c>
      <c r="H25" s="6">
        <f>ROUND(+'Fiscal Services'!V120,0)</f>
        <v>11618</v>
      </c>
      <c r="I25" s="8">
        <f t="shared" si="1"/>
        <v>7</v>
      </c>
      <c r="J25" s="7"/>
      <c r="K25" s="9">
        <f t="shared" si="2"/>
        <v>-0.3103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ROUND(SUM('Fiscal Services'!M21:N21),0)</f>
        <v>52791</v>
      </c>
      <c r="E26" s="6">
        <f>ROUND(+'Fiscal Services'!V21,0)</f>
        <v>3984</v>
      </c>
      <c r="F26" s="8">
        <f t="shared" si="0"/>
        <v>13.25</v>
      </c>
      <c r="G26" s="6">
        <f>ROUND(SUM('Fiscal Services'!M121:N121),0)</f>
        <v>56631</v>
      </c>
      <c r="H26" s="6">
        <f>ROUND(+'Fiscal Services'!V121,0)</f>
        <v>4221</v>
      </c>
      <c r="I26" s="8">
        <f t="shared" si="1"/>
        <v>13.42</v>
      </c>
      <c r="J26" s="7"/>
      <c r="K26" s="9">
        <f t="shared" si="2"/>
        <v>0.0128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ROUND(SUM('Fiscal Services'!M22:N22),0)</f>
        <v>30467</v>
      </c>
      <c r="E27" s="6">
        <f>ROUND(+'Fiscal Services'!V22,0)</f>
        <v>1214</v>
      </c>
      <c r="F27" s="8">
        <f t="shared" si="0"/>
        <v>25.1</v>
      </c>
      <c r="G27" s="6">
        <f>ROUND(SUM('Fiscal Services'!M122:N122),0)</f>
        <v>32567</v>
      </c>
      <c r="H27" s="6">
        <f>ROUND(+'Fiscal Services'!V122,0)</f>
        <v>1212</v>
      </c>
      <c r="I27" s="8">
        <f t="shared" si="1"/>
        <v>26.87</v>
      </c>
      <c r="J27" s="7"/>
      <c r="K27" s="9">
        <f t="shared" si="2"/>
        <v>0.0705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ROUND(SUM('Fiscal Services'!M23:N23),0)</f>
        <v>66309</v>
      </c>
      <c r="E28" s="6">
        <f>ROUND(+'Fiscal Services'!V23,0)</f>
        <v>2419</v>
      </c>
      <c r="F28" s="8">
        <f t="shared" si="0"/>
        <v>27.41</v>
      </c>
      <c r="G28" s="6">
        <f>ROUND(SUM('Fiscal Services'!M123:N123),0)</f>
        <v>69390</v>
      </c>
      <c r="H28" s="6">
        <f>ROUND(+'Fiscal Services'!V123,0)</f>
        <v>1940</v>
      </c>
      <c r="I28" s="8">
        <f t="shared" si="1"/>
        <v>35.77</v>
      </c>
      <c r="J28" s="7"/>
      <c r="K28" s="9">
        <f t="shared" si="2"/>
        <v>0.305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ROUND(SUM('Fiscal Services'!M24:N24),0)</f>
        <v>327223</v>
      </c>
      <c r="E29" s="6">
        <f>ROUND(+'Fiscal Services'!V24,0)</f>
        <v>13790</v>
      </c>
      <c r="F29" s="8">
        <f t="shared" si="0"/>
        <v>23.73</v>
      </c>
      <c r="G29" s="6">
        <f>ROUND(SUM('Fiscal Services'!M124:N124),0)</f>
        <v>189533</v>
      </c>
      <c r="H29" s="6">
        <f>ROUND(+'Fiscal Services'!V124,0)</f>
        <v>13198</v>
      </c>
      <c r="I29" s="8">
        <f t="shared" si="1"/>
        <v>14.36</v>
      </c>
      <c r="J29" s="7"/>
      <c r="K29" s="9">
        <f t="shared" si="2"/>
        <v>-0.3949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ROUND(SUM('Fiscal Services'!M25:N25),0)</f>
        <v>713</v>
      </c>
      <c r="E30" s="6">
        <f>ROUND(+'Fiscal Services'!V25,0)</f>
        <v>2268</v>
      </c>
      <c r="F30" s="8">
        <f t="shared" si="0"/>
        <v>0.31</v>
      </c>
      <c r="G30" s="6">
        <f>ROUND(SUM('Fiscal Services'!M125:N125),0)</f>
        <v>703</v>
      </c>
      <c r="H30" s="6">
        <f>ROUND(+'Fiscal Services'!V125,0)</f>
        <v>1817</v>
      </c>
      <c r="I30" s="8">
        <f t="shared" si="1"/>
        <v>0.39</v>
      </c>
      <c r="J30" s="7"/>
      <c r="K30" s="9">
        <f t="shared" si="2"/>
        <v>0.2581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ROUND(SUM('Fiscal Services'!M26:N26),0)</f>
        <v>26625</v>
      </c>
      <c r="E31" s="6">
        <f>ROUND(+'Fiscal Services'!V26,0)</f>
        <v>1630</v>
      </c>
      <c r="F31" s="8">
        <f t="shared" si="0"/>
        <v>16.33</v>
      </c>
      <c r="G31" s="6">
        <f>ROUND(SUM('Fiscal Services'!M126:N126),0)</f>
        <v>24749</v>
      </c>
      <c r="H31" s="6">
        <f>ROUND(+'Fiscal Services'!V126,0)</f>
        <v>1521</v>
      </c>
      <c r="I31" s="8">
        <f t="shared" si="1"/>
        <v>16.27</v>
      </c>
      <c r="J31" s="7"/>
      <c r="K31" s="9">
        <f t="shared" si="2"/>
        <v>-0.0037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ROUND(SUM('Fiscal Services'!M27:N27),0)</f>
        <v>142771</v>
      </c>
      <c r="E32" s="6">
        <f>ROUND(+'Fiscal Services'!V27,0)</f>
        <v>31658</v>
      </c>
      <c r="F32" s="8">
        <f t="shared" si="0"/>
        <v>4.51</v>
      </c>
      <c r="G32" s="6">
        <f>ROUND(SUM('Fiscal Services'!M127:N127),0)</f>
        <v>134531</v>
      </c>
      <c r="H32" s="6">
        <f>ROUND(+'Fiscal Services'!V127,0)</f>
        <v>33827</v>
      </c>
      <c r="I32" s="8">
        <f t="shared" si="1"/>
        <v>3.98</v>
      </c>
      <c r="J32" s="7"/>
      <c r="K32" s="9">
        <f t="shared" si="2"/>
        <v>-0.1175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ROUND(SUM('Fiscal Services'!M28:N28),0)</f>
        <v>138820</v>
      </c>
      <c r="E33" s="6">
        <f>ROUND(+'Fiscal Services'!V28,0)</f>
        <v>11731</v>
      </c>
      <c r="F33" s="8">
        <f t="shared" si="0"/>
        <v>11.83</v>
      </c>
      <c r="G33" s="6">
        <f>ROUND(SUM('Fiscal Services'!M128:N128),0)</f>
        <v>128201</v>
      </c>
      <c r="H33" s="6">
        <f>ROUND(+'Fiscal Services'!V128,0)</f>
        <v>12132</v>
      </c>
      <c r="I33" s="8">
        <f t="shared" si="1"/>
        <v>10.57</v>
      </c>
      <c r="J33" s="7"/>
      <c r="K33" s="9">
        <f t="shared" si="2"/>
        <v>-0.1065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ROUND(SUM('Fiscal Services'!M29:N29),0)</f>
        <v>107023</v>
      </c>
      <c r="E34" s="6">
        <f>ROUND(+'Fiscal Services'!V29,0)</f>
        <v>6208</v>
      </c>
      <c r="F34" s="8">
        <f t="shared" si="0"/>
        <v>17.24</v>
      </c>
      <c r="G34" s="6">
        <f>ROUND(SUM('Fiscal Services'!M129:N129),0)</f>
        <v>129000</v>
      </c>
      <c r="H34" s="6">
        <f>ROUND(+'Fiscal Services'!V129,0)</f>
        <v>6490</v>
      </c>
      <c r="I34" s="8">
        <f t="shared" si="1"/>
        <v>19.88</v>
      </c>
      <c r="J34" s="7"/>
      <c r="K34" s="9">
        <f t="shared" si="2"/>
        <v>0.1531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ROUND(SUM('Fiscal Services'!M30:N30),0)</f>
        <v>28710</v>
      </c>
      <c r="E35" s="6">
        <f>ROUND(+'Fiscal Services'!V30,0)</f>
        <v>1836</v>
      </c>
      <c r="F35" s="8">
        <f t="shared" si="0"/>
        <v>15.64</v>
      </c>
      <c r="G35" s="6">
        <f>ROUND(SUM('Fiscal Services'!M130:N130),0)</f>
        <v>25758</v>
      </c>
      <c r="H35" s="6">
        <f>ROUND(+'Fiscal Services'!V130,0)</f>
        <v>1549</v>
      </c>
      <c r="I35" s="8">
        <f t="shared" si="1"/>
        <v>16.63</v>
      </c>
      <c r="J35" s="7"/>
      <c r="K35" s="9">
        <f t="shared" si="2"/>
        <v>0.0633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ROUND(SUM('Fiscal Services'!M31:N31),0)</f>
        <v>0</v>
      </c>
      <c r="E36" s="6">
        <f>ROUND(+'Fiscal Services'!V31,0)</f>
        <v>252</v>
      </c>
      <c r="F36" s="8">
        <f t="shared" si="0"/>
      </c>
      <c r="G36" s="6">
        <f>ROUND(SUM('Fiscal Services'!M131:N131),0)</f>
        <v>0</v>
      </c>
      <c r="H36" s="6">
        <f>ROUND(+'Fiscal Services'!V131,0)</f>
        <v>237</v>
      </c>
      <c r="I36" s="8">
        <f t="shared" si="1"/>
      </c>
      <c r="J36" s="7"/>
      <c r="K36" s="9">
        <f t="shared" si="2"/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ROUND(SUM('Fiscal Services'!M32:N32),0)</f>
        <v>402556</v>
      </c>
      <c r="E37" s="6">
        <f>ROUND(+'Fiscal Services'!V32,0)</f>
        <v>22063</v>
      </c>
      <c r="F37" s="8">
        <f t="shared" si="0"/>
        <v>18.25</v>
      </c>
      <c r="G37" s="6">
        <f>ROUND(SUM('Fiscal Services'!M132:N132),0)</f>
        <v>9451</v>
      </c>
      <c r="H37" s="6">
        <f>ROUND(+'Fiscal Services'!V132,0)</f>
        <v>21554</v>
      </c>
      <c r="I37" s="8">
        <f t="shared" si="1"/>
        <v>0.44</v>
      </c>
      <c r="J37" s="7"/>
      <c r="K37" s="9">
        <f t="shared" si="2"/>
        <v>-0.9759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ROUND(SUM('Fiscal Services'!M33:N33),0)</f>
        <v>30</v>
      </c>
      <c r="E38" s="6">
        <f>ROUND(+'Fiscal Services'!V33,0)</f>
        <v>224</v>
      </c>
      <c r="F38" s="8">
        <f t="shared" si="0"/>
        <v>0.13</v>
      </c>
      <c r="G38" s="6">
        <f>ROUND(SUM('Fiscal Services'!M133:N133),0)</f>
        <v>0</v>
      </c>
      <c r="H38" s="6">
        <f>ROUND(+'Fiscal Services'!V133,0)</f>
        <v>509</v>
      </c>
      <c r="I38" s="8">
        <f t="shared" si="1"/>
      </c>
      <c r="J38" s="7"/>
      <c r="K38" s="9">
        <f t="shared" si="2"/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ROUND(SUM('Fiscal Services'!M34:N34),0)</f>
        <v>73513</v>
      </c>
      <c r="E39" s="6">
        <f>ROUND(+'Fiscal Services'!V34,0)</f>
        <v>47661</v>
      </c>
      <c r="F39" s="8">
        <f t="shared" si="0"/>
        <v>1.54</v>
      </c>
      <c r="G39" s="6">
        <f>ROUND(SUM('Fiscal Services'!M134:N134),0)</f>
        <v>68539</v>
      </c>
      <c r="H39" s="6">
        <f>ROUND(+'Fiscal Services'!V134,0)</f>
        <v>52314</v>
      </c>
      <c r="I39" s="8">
        <f t="shared" si="1"/>
        <v>1.31</v>
      </c>
      <c r="J39" s="7"/>
      <c r="K39" s="9">
        <f t="shared" si="2"/>
        <v>-0.1494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ROUND(SUM('Fiscal Services'!M35:N35),0)</f>
        <v>65935</v>
      </c>
      <c r="E40" s="6">
        <f>ROUND(+'Fiscal Services'!V35,0)</f>
        <v>4378</v>
      </c>
      <c r="F40" s="8">
        <f t="shared" si="0"/>
        <v>15.06</v>
      </c>
      <c r="G40" s="6">
        <f>ROUND(SUM('Fiscal Services'!M135:N135),0)</f>
        <v>68701</v>
      </c>
      <c r="H40" s="6">
        <f>ROUND(+'Fiscal Services'!V135,0)</f>
        <v>4690</v>
      </c>
      <c r="I40" s="8">
        <f t="shared" si="1"/>
        <v>14.65</v>
      </c>
      <c r="J40" s="7"/>
      <c r="K40" s="9">
        <f t="shared" si="2"/>
        <v>-0.0272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ROUND(SUM('Fiscal Services'!M36:N36),0)</f>
        <v>1945</v>
      </c>
      <c r="E41" s="6">
        <f>ROUND(+'Fiscal Services'!V36,0)</f>
        <v>1264</v>
      </c>
      <c r="F41" s="8">
        <f t="shared" si="0"/>
        <v>1.54</v>
      </c>
      <c r="G41" s="6">
        <f>ROUND(SUM('Fiscal Services'!M136:N136),0)</f>
        <v>3630</v>
      </c>
      <c r="H41" s="6">
        <f>ROUND(+'Fiscal Services'!V136,0)</f>
        <v>1369</v>
      </c>
      <c r="I41" s="8">
        <f t="shared" si="1"/>
        <v>2.65</v>
      </c>
      <c r="J41" s="7"/>
      <c r="K41" s="9">
        <f t="shared" si="2"/>
        <v>0.7208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ROUND(SUM('Fiscal Services'!M37:N37),0)</f>
        <v>109434</v>
      </c>
      <c r="E42" s="6">
        <f>ROUND(+'Fiscal Services'!V37,0)</f>
        <v>13168</v>
      </c>
      <c r="F42" s="8">
        <f t="shared" si="0"/>
        <v>8.31</v>
      </c>
      <c r="G42" s="6">
        <f>ROUND(SUM('Fiscal Services'!M137:N137),0)</f>
        <v>101958</v>
      </c>
      <c r="H42" s="6">
        <f>ROUND(+'Fiscal Services'!V137,0)</f>
        <v>12871</v>
      </c>
      <c r="I42" s="8">
        <f t="shared" si="1"/>
        <v>7.92</v>
      </c>
      <c r="J42" s="7"/>
      <c r="K42" s="9">
        <f t="shared" si="2"/>
        <v>-0.0469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ROUND(SUM('Fiscal Services'!M38:N38),0)</f>
        <v>37437</v>
      </c>
      <c r="E43" s="6">
        <f>ROUND(+'Fiscal Services'!V38,0)</f>
        <v>5790</v>
      </c>
      <c r="F43" s="8">
        <f t="shared" si="0"/>
        <v>6.47</v>
      </c>
      <c r="G43" s="6">
        <f>ROUND(SUM('Fiscal Services'!M138:N138),0)</f>
        <v>30778</v>
      </c>
      <c r="H43" s="6">
        <f>ROUND(+'Fiscal Services'!V138,0)</f>
        <v>5972</v>
      </c>
      <c r="I43" s="8">
        <f t="shared" si="1"/>
        <v>5.15</v>
      </c>
      <c r="J43" s="7"/>
      <c r="K43" s="9">
        <f t="shared" si="2"/>
        <v>-0.204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ROUND(SUM('Fiscal Services'!M39:N39),0)</f>
        <v>79176</v>
      </c>
      <c r="E44" s="6">
        <f>ROUND(+'Fiscal Services'!V39,0)</f>
        <v>4926</v>
      </c>
      <c r="F44" s="8">
        <f t="shared" si="0"/>
        <v>16.07</v>
      </c>
      <c r="G44" s="6">
        <f>ROUND(SUM('Fiscal Services'!M139:N139),0)</f>
        <v>80267</v>
      </c>
      <c r="H44" s="6">
        <f>ROUND(+'Fiscal Services'!V139,0)</f>
        <v>4607</v>
      </c>
      <c r="I44" s="8">
        <f t="shared" si="1"/>
        <v>17.42</v>
      </c>
      <c r="J44" s="7"/>
      <c r="K44" s="9">
        <f t="shared" si="2"/>
        <v>0.084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ROUND(SUM('Fiscal Services'!M40:N40),0)</f>
        <v>23597</v>
      </c>
      <c r="E45" s="6">
        <f>ROUND(+'Fiscal Services'!V40,0)</f>
        <v>2275</v>
      </c>
      <c r="F45" s="8">
        <f t="shared" si="0"/>
        <v>10.37</v>
      </c>
      <c r="G45" s="6">
        <f>ROUND(SUM('Fiscal Services'!M140:N140),0)</f>
        <v>19070</v>
      </c>
      <c r="H45" s="6">
        <f>ROUND(+'Fiscal Services'!V140,0)</f>
        <v>2016</v>
      </c>
      <c r="I45" s="8">
        <f t="shared" si="1"/>
        <v>9.46</v>
      </c>
      <c r="J45" s="7"/>
      <c r="K45" s="9">
        <f t="shared" si="2"/>
        <v>-0.0878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ROUND(SUM('Fiscal Services'!M41:N41),0)</f>
        <v>50796</v>
      </c>
      <c r="E46" s="6">
        <f>ROUND(+'Fiscal Services'!V41,0)</f>
        <v>5384</v>
      </c>
      <c r="F46" s="8">
        <f t="shared" si="0"/>
        <v>9.43</v>
      </c>
      <c r="G46" s="6">
        <f>ROUND(SUM('Fiscal Services'!M141:N141),0)</f>
        <v>0</v>
      </c>
      <c r="H46" s="6">
        <f>ROUND(+'Fiscal Services'!V141,0)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ROUND(SUM('Fiscal Services'!M42:N42),0)</f>
        <v>7696</v>
      </c>
      <c r="E47" s="6">
        <f>ROUND(+'Fiscal Services'!V42,0)</f>
        <v>521</v>
      </c>
      <c r="F47" s="8">
        <f t="shared" si="0"/>
        <v>14.77</v>
      </c>
      <c r="G47" s="6">
        <f>ROUND(SUM('Fiscal Services'!M142:N142),0)</f>
        <v>2143</v>
      </c>
      <c r="H47" s="6">
        <f>ROUND(+'Fiscal Services'!V142,0)</f>
        <v>588</v>
      </c>
      <c r="I47" s="8">
        <f t="shared" si="1"/>
        <v>3.64</v>
      </c>
      <c r="J47" s="7"/>
      <c r="K47" s="9">
        <f t="shared" si="2"/>
        <v>-0.7536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ROUND(SUM('Fiscal Services'!M43:N43),0)</f>
        <v>931</v>
      </c>
      <c r="E48" s="6">
        <f>ROUND(+'Fiscal Services'!V43,0)</f>
        <v>1899</v>
      </c>
      <c r="F48" s="8">
        <f t="shared" si="0"/>
        <v>0.49</v>
      </c>
      <c r="G48" s="6">
        <f>ROUND(SUM('Fiscal Services'!M143:N143),0)</f>
        <v>931</v>
      </c>
      <c r="H48" s="6">
        <f>ROUND(+'Fiscal Services'!V143,0)</f>
        <v>1895</v>
      </c>
      <c r="I48" s="8">
        <f t="shared" si="1"/>
        <v>0.49</v>
      </c>
      <c r="J48" s="7"/>
      <c r="K48" s="9">
        <f t="shared" si="2"/>
        <v>0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ROUND(SUM('Fiscal Services'!M44:N44),0)</f>
        <v>286652</v>
      </c>
      <c r="E49" s="6">
        <f>ROUND(+'Fiscal Services'!V44,0)</f>
        <v>20908</v>
      </c>
      <c r="F49" s="8">
        <f t="shared" si="0"/>
        <v>13.71</v>
      </c>
      <c r="G49" s="6">
        <f>ROUND(SUM('Fiscal Services'!M144:N144),0)</f>
        <v>307318</v>
      </c>
      <c r="H49" s="6">
        <f>ROUND(+'Fiscal Services'!V144,0)</f>
        <v>21534</v>
      </c>
      <c r="I49" s="8">
        <f t="shared" si="1"/>
        <v>14.27</v>
      </c>
      <c r="J49" s="7"/>
      <c r="K49" s="9">
        <f t="shared" si="2"/>
        <v>0.0408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ROUND(SUM('Fiscal Services'!M45:N45),0)</f>
        <v>1583976</v>
      </c>
      <c r="E50" s="6">
        <f>ROUND(+'Fiscal Services'!V45,0)</f>
        <v>48016</v>
      </c>
      <c r="F50" s="8">
        <f t="shared" si="0"/>
        <v>32.99</v>
      </c>
      <c r="G50" s="6">
        <f>ROUND(SUM('Fiscal Services'!M145:N145),0)</f>
        <v>1672869</v>
      </c>
      <c r="H50" s="6">
        <f>ROUND(+'Fiscal Services'!V145,0)</f>
        <v>48950</v>
      </c>
      <c r="I50" s="8">
        <f t="shared" si="1"/>
        <v>34.18</v>
      </c>
      <c r="J50" s="7"/>
      <c r="K50" s="9">
        <f t="shared" si="2"/>
        <v>0.0361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ROUND(SUM('Fiscal Services'!M46:N46),0)</f>
        <v>29684</v>
      </c>
      <c r="E51" s="6">
        <f>ROUND(+'Fiscal Services'!V46,0)</f>
        <v>501</v>
      </c>
      <c r="F51" s="8">
        <f t="shared" si="0"/>
        <v>59.25</v>
      </c>
      <c r="G51" s="6">
        <f>ROUND(SUM('Fiscal Services'!M146:N146),0)</f>
        <v>29938</v>
      </c>
      <c r="H51" s="6">
        <f>ROUND(+'Fiscal Services'!V146,0)</f>
        <v>591</v>
      </c>
      <c r="I51" s="8">
        <f t="shared" si="1"/>
        <v>50.66</v>
      </c>
      <c r="J51" s="7"/>
      <c r="K51" s="9">
        <f t="shared" si="2"/>
        <v>-0.145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ROUND(SUM('Fiscal Services'!M47:N47),0)</f>
        <v>321560</v>
      </c>
      <c r="E52" s="6">
        <f>ROUND(+'Fiscal Services'!V47,0)</f>
        <v>23626</v>
      </c>
      <c r="F52" s="8">
        <f t="shared" si="0"/>
        <v>13.61</v>
      </c>
      <c r="G52" s="6">
        <f>ROUND(SUM('Fiscal Services'!M147:N147),0)</f>
        <v>320388</v>
      </c>
      <c r="H52" s="6">
        <f>ROUND(+'Fiscal Services'!V147,0)</f>
        <v>24107</v>
      </c>
      <c r="I52" s="8">
        <f t="shared" si="1"/>
        <v>13.29</v>
      </c>
      <c r="J52" s="7"/>
      <c r="K52" s="9">
        <f t="shared" si="2"/>
        <v>-0.0235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ROUND(SUM('Fiscal Services'!M48:N48),0)</f>
        <v>379389</v>
      </c>
      <c r="E53" s="6">
        <f>ROUND(+'Fiscal Services'!V48,0)</f>
        <v>36964</v>
      </c>
      <c r="F53" s="8">
        <f t="shared" si="0"/>
        <v>10.26</v>
      </c>
      <c r="G53" s="6">
        <f>ROUND(SUM('Fiscal Services'!M148:N148),0)</f>
        <v>394022</v>
      </c>
      <c r="H53" s="6">
        <f>ROUND(+'Fiscal Services'!V148,0)</f>
        <v>40193</v>
      </c>
      <c r="I53" s="8">
        <f t="shared" si="1"/>
        <v>9.8</v>
      </c>
      <c r="J53" s="7"/>
      <c r="K53" s="9">
        <f t="shared" si="2"/>
        <v>-0.0448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ROUND(SUM('Fiscal Services'!M49:N49),0)</f>
        <v>47600</v>
      </c>
      <c r="E54" s="6">
        <f>ROUND(+'Fiscal Services'!V49,0)</f>
        <v>11965</v>
      </c>
      <c r="F54" s="8">
        <f t="shared" si="0"/>
        <v>3.98</v>
      </c>
      <c r="G54" s="6">
        <f>ROUND(SUM('Fiscal Services'!M149:N149),0)</f>
        <v>52384</v>
      </c>
      <c r="H54" s="6">
        <f>ROUND(+'Fiscal Services'!V149,0)</f>
        <v>12684</v>
      </c>
      <c r="I54" s="8">
        <f t="shared" si="1"/>
        <v>4.13</v>
      </c>
      <c r="J54" s="7"/>
      <c r="K54" s="9">
        <f t="shared" si="2"/>
        <v>0.0377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ROUND(SUM('Fiscal Services'!M50:N50),0)</f>
        <v>272159</v>
      </c>
      <c r="E55" s="6">
        <f>ROUND(+'Fiscal Services'!V50,0)</f>
        <v>7752</v>
      </c>
      <c r="F55" s="8">
        <f t="shared" si="0"/>
        <v>35.11</v>
      </c>
      <c r="G55" s="6">
        <f>ROUND(SUM('Fiscal Services'!M150:N150),0)</f>
        <v>275190</v>
      </c>
      <c r="H55" s="6">
        <f>ROUND(+'Fiscal Services'!V150,0)</f>
        <v>8079</v>
      </c>
      <c r="I55" s="8">
        <f t="shared" si="1"/>
        <v>34.06</v>
      </c>
      <c r="J55" s="7"/>
      <c r="K55" s="9">
        <f t="shared" si="2"/>
        <v>-0.0299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ROUND(SUM('Fiscal Services'!M51:N51),0)</f>
        <v>20115</v>
      </c>
      <c r="E56" s="6">
        <f>ROUND(+'Fiscal Services'!V51,0)</f>
        <v>289</v>
      </c>
      <c r="F56" s="8">
        <f t="shared" si="0"/>
        <v>69.6</v>
      </c>
      <c r="G56" s="6">
        <f>ROUND(SUM('Fiscal Services'!M151:N151),0)</f>
        <v>19874</v>
      </c>
      <c r="H56" s="6">
        <f>ROUND(+'Fiscal Services'!V151,0)</f>
        <v>1252</v>
      </c>
      <c r="I56" s="8">
        <f t="shared" si="1"/>
        <v>15.87</v>
      </c>
      <c r="J56" s="7"/>
      <c r="K56" s="9">
        <f t="shared" si="2"/>
        <v>-0.772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ROUND(SUM('Fiscal Services'!M52:N52),0)</f>
        <v>178641</v>
      </c>
      <c r="E57" s="6">
        <f>ROUND(+'Fiscal Services'!V52,0)</f>
        <v>15861</v>
      </c>
      <c r="F57" s="8">
        <f t="shared" si="0"/>
        <v>11.26</v>
      </c>
      <c r="G57" s="6">
        <f>ROUND(SUM('Fiscal Services'!M152:N152),0)</f>
        <v>172959</v>
      </c>
      <c r="H57" s="6">
        <f>ROUND(+'Fiscal Services'!V152,0)</f>
        <v>15975</v>
      </c>
      <c r="I57" s="8">
        <f t="shared" si="1"/>
        <v>10.83</v>
      </c>
      <c r="J57" s="7"/>
      <c r="K57" s="9">
        <f t="shared" si="2"/>
        <v>-0.0382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ROUND(SUM('Fiscal Services'!M53:N53),0)</f>
        <v>68178</v>
      </c>
      <c r="E58" s="6">
        <f>ROUND(+'Fiscal Services'!V53,0)</f>
        <v>21255</v>
      </c>
      <c r="F58" s="8">
        <f t="shared" si="0"/>
        <v>3.21</v>
      </c>
      <c r="G58" s="6">
        <f>ROUND(SUM('Fiscal Services'!M153:N153),0)</f>
        <v>75978</v>
      </c>
      <c r="H58" s="6">
        <f>ROUND(+'Fiscal Services'!V153,0)</f>
        <v>22355</v>
      </c>
      <c r="I58" s="8">
        <f t="shared" si="1"/>
        <v>3.4</v>
      </c>
      <c r="J58" s="7"/>
      <c r="K58" s="9">
        <f t="shared" si="2"/>
        <v>0.0592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ROUND(SUM('Fiscal Services'!M54:N54),0)</f>
        <v>46323</v>
      </c>
      <c r="E59" s="6">
        <f>ROUND(+'Fiscal Services'!V54,0)</f>
        <v>4055</v>
      </c>
      <c r="F59" s="8">
        <f t="shared" si="0"/>
        <v>11.42</v>
      </c>
      <c r="G59" s="6">
        <f>ROUND(SUM('Fiscal Services'!M154:N154),0)</f>
        <v>51856</v>
      </c>
      <c r="H59" s="6">
        <f>ROUND(+'Fiscal Services'!V154,0)</f>
        <v>4400</v>
      </c>
      <c r="I59" s="8">
        <f t="shared" si="1"/>
        <v>11.79</v>
      </c>
      <c r="J59" s="7"/>
      <c r="K59" s="9">
        <f t="shared" si="2"/>
        <v>0.0324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ROUND(SUM('Fiscal Services'!M55:N55),0)</f>
        <v>15631</v>
      </c>
      <c r="E60" s="6">
        <f>ROUND(+'Fiscal Services'!V55,0)</f>
        <v>494</v>
      </c>
      <c r="F60" s="8">
        <f t="shared" si="0"/>
        <v>31.64</v>
      </c>
      <c r="G60" s="6">
        <f>ROUND(SUM('Fiscal Services'!M155:N155),0)</f>
        <v>14787</v>
      </c>
      <c r="H60" s="6">
        <f>ROUND(+'Fiscal Services'!V155,0)</f>
        <v>623</v>
      </c>
      <c r="I60" s="8">
        <f t="shared" si="1"/>
        <v>23.74</v>
      </c>
      <c r="J60" s="7"/>
      <c r="K60" s="9">
        <f t="shared" si="2"/>
        <v>-0.2497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ROUND(SUM('Fiscal Services'!M56:N56),0)</f>
        <v>189476</v>
      </c>
      <c r="E61" s="6">
        <f>ROUND(+'Fiscal Services'!V56,0)</f>
        <v>28659</v>
      </c>
      <c r="F61" s="8">
        <f t="shared" si="0"/>
        <v>6.61</v>
      </c>
      <c r="G61" s="6">
        <f>ROUND(SUM('Fiscal Services'!M156:N156),0)</f>
        <v>206626</v>
      </c>
      <c r="H61" s="6">
        <f>ROUND(+'Fiscal Services'!V156,0)</f>
        <v>28694</v>
      </c>
      <c r="I61" s="8">
        <f t="shared" si="1"/>
        <v>7.2</v>
      </c>
      <c r="J61" s="7"/>
      <c r="K61" s="9">
        <f t="shared" si="2"/>
        <v>0.0893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ROUND(SUM('Fiscal Services'!M57:N57),0)</f>
        <v>232111</v>
      </c>
      <c r="E62" s="6">
        <f>ROUND(+'Fiscal Services'!V57,0)</f>
        <v>30005</v>
      </c>
      <c r="F62" s="8">
        <f t="shared" si="0"/>
        <v>7.74</v>
      </c>
      <c r="G62" s="6">
        <f>ROUND(SUM('Fiscal Services'!M157:N157),0)</f>
        <v>257529</v>
      </c>
      <c r="H62" s="6">
        <f>ROUND(+'Fiscal Services'!V157,0)</f>
        <v>32043</v>
      </c>
      <c r="I62" s="8">
        <f t="shared" si="1"/>
        <v>8.04</v>
      </c>
      <c r="J62" s="7"/>
      <c r="K62" s="9">
        <f t="shared" si="2"/>
        <v>0.0388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ROUND(SUM('Fiscal Services'!M58:N58),0)</f>
        <v>54812</v>
      </c>
      <c r="E63" s="6">
        <f>ROUND(+'Fiscal Services'!V58,0)</f>
        <v>3063</v>
      </c>
      <c r="F63" s="8">
        <f t="shared" si="0"/>
        <v>17.89</v>
      </c>
      <c r="G63" s="6">
        <f>ROUND(SUM('Fiscal Services'!M158:N158),0)</f>
        <v>58339</v>
      </c>
      <c r="H63" s="6">
        <f>ROUND(+'Fiscal Services'!V158,0)</f>
        <v>3023</v>
      </c>
      <c r="I63" s="8">
        <f t="shared" si="1"/>
        <v>19.3</v>
      </c>
      <c r="J63" s="7"/>
      <c r="K63" s="9">
        <f t="shared" si="2"/>
        <v>0.0788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ROUND(SUM('Fiscal Services'!M59:N59),0)</f>
        <v>26810</v>
      </c>
      <c r="E64" s="6">
        <f>ROUND(+'Fiscal Services'!V59,0)</f>
        <v>897</v>
      </c>
      <c r="F64" s="8">
        <f t="shared" si="0"/>
        <v>29.89</v>
      </c>
      <c r="G64" s="6">
        <f>ROUND(SUM('Fiscal Services'!M159:N159),0)</f>
        <v>27890</v>
      </c>
      <c r="H64" s="6">
        <f>ROUND(+'Fiscal Services'!V159,0)</f>
        <v>937</v>
      </c>
      <c r="I64" s="8">
        <f t="shared" si="1"/>
        <v>29.77</v>
      </c>
      <c r="J64" s="7"/>
      <c r="K64" s="9">
        <f t="shared" si="2"/>
        <v>-0.004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ROUND(SUM('Fiscal Services'!M60:N60),0)</f>
        <v>16618</v>
      </c>
      <c r="E65" s="6">
        <f>ROUND(+'Fiscal Services'!V60,0)</f>
        <v>1330</v>
      </c>
      <c r="F65" s="8">
        <f t="shared" si="0"/>
        <v>12.49</v>
      </c>
      <c r="G65" s="6">
        <f>ROUND(SUM('Fiscal Services'!M160:N160),0)</f>
        <v>16829</v>
      </c>
      <c r="H65" s="6">
        <f>ROUND(+'Fiscal Services'!V160,0)</f>
        <v>2219</v>
      </c>
      <c r="I65" s="8">
        <f t="shared" si="1"/>
        <v>7.58</v>
      </c>
      <c r="J65" s="7"/>
      <c r="K65" s="9">
        <f t="shared" si="2"/>
        <v>-0.3931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ROUND(SUM('Fiscal Services'!M61:N61),0)</f>
        <v>198955</v>
      </c>
      <c r="E66" s="6">
        <f>ROUND(+'Fiscal Services'!V61,0)</f>
        <v>4449</v>
      </c>
      <c r="F66" s="8">
        <f t="shared" si="0"/>
        <v>44.72</v>
      </c>
      <c r="G66" s="6">
        <f>ROUND(SUM('Fiscal Services'!M161:N161),0)</f>
        <v>236744</v>
      </c>
      <c r="H66" s="6">
        <f>ROUND(+'Fiscal Services'!V161,0)</f>
        <v>4267</v>
      </c>
      <c r="I66" s="8">
        <f t="shared" si="1"/>
        <v>55.48</v>
      </c>
      <c r="J66" s="7"/>
      <c r="K66" s="9">
        <f t="shared" si="2"/>
        <v>0.2406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ROUND(SUM('Fiscal Services'!M62:N62),0)</f>
        <v>25758</v>
      </c>
      <c r="E67" s="6">
        <f>ROUND(+'Fiscal Services'!V62,0)</f>
        <v>1717</v>
      </c>
      <c r="F67" s="8">
        <f t="shared" si="0"/>
        <v>15</v>
      </c>
      <c r="G67" s="6">
        <f>ROUND(SUM('Fiscal Services'!M162:N162),0)</f>
        <v>37658</v>
      </c>
      <c r="H67" s="6">
        <f>ROUND(+'Fiscal Services'!V162,0)</f>
        <v>1813</v>
      </c>
      <c r="I67" s="8">
        <f t="shared" si="1"/>
        <v>20.77</v>
      </c>
      <c r="J67" s="7"/>
      <c r="K67" s="9">
        <f t="shared" si="2"/>
        <v>0.3847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ROUND(SUM('Fiscal Services'!M63:N63),0)</f>
        <v>269912</v>
      </c>
      <c r="E68" s="6">
        <f>ROUND(+'Fiscal Services'!V63,0)</f>
        <v>34477</v>
      </c>
      <c r="F68" s="8">
        <f t="shared" si="0"/>
        <v>7.83</v>
      </c>
      <c r="G68" s="6">
        <f>ROUND(SUM('Fiscal Services'!M163:N163),0)</f>
        <v>232120</v>
      </c>
      <c r="H68" s="6">
        <f>ROUND(+'Fiscal Services'!V163,0)</f>
        <v>34729</v>
      </c>
      <c r="I68" s="8">
        <f t="shared" si="1"/>
        <v>6.68</v>
      </c>
      <c r="J68" s="7"/>
      <c r="K68" s="9">
        <f t="shared" si="2"/>
        <v>-0.1469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ROUND(SUM('Fiscal Services'!M64:N64),0)</f>
        <v>81487</v>
      </c>
      <c r="E69" s="6">
        <f>ROUND(+'Fiscal Services'!V64,0)</f>
        <v>7230</v>
      </c>
      <c r="F69" s="8">
        <f t="shared" si="0"/>
        <v>11.27</v>
      </c>
      <c r="G69" s="6">
        <f>ROUND(SUM('Fiscal Services'!M164:N164),0)</f>
        <v>73827</v>
      </c>
      <c r="H69" s="6">
        <f>ROUND(+'Fiscal Services'!V164,0)</f>
        <v>6463</v>
      </c>
      <c r="I69" s="8">
        <f t="shared" si="1"/>
        <v>11.42</v>
      </c>
      <c r="J69" s="7"/>
      <c r="K69" s="9">
        <f t="shared" si="2"/>
        <v>0.0133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ROUND(SUM('Fiscal Services'!M65:N65),0)</f>
        <v>39287</v>
      </c>
      <c r="E70" s="6">
        <f>ROUND(+'Fiscal Services'!V65,0)</f>
        <v>2799</v>
      </c>
      <c r="F70" s="8">
        <f t="shared" si="0"/>
        <v>14.04</v>
      </c>
      <c r="G70" s="6">
        <f>ROUND(SUM('Fiscal Services'!M165:N165),0)</f>
        <v>11012</v>
      </c>
      <c r="H70" s="6">
        <f>ROUND(+'Fiscal Services'!V165,0)</f>
        <v>2947</v>
      </c>
      <c r="I70" s="8">
        <f t="shared" si="1"/>
        <v>3.74</v>
      </c>
      <c r="J70" s="7"/>
      <c r="K70" s="9">
        <f t="shared" si="2"/>
        <v>-0.7336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ROUND(SUM('Fiscal Services'!M66:N66),0)</f>
        <v>21973</v>
      </c>
      <c r="E71" s="6">
        <f>ROUND(+'Fiscal Services'!V66,0)</f>
        <v>1358</v>
      </c>
      <c r="F71" s="8">
        <f t="shared" si="0"/>
        <v>16.18</v>
      </c>
      <c r="G71" s="6">
        <f>ROUND(SUM('Fiscal Services'!M166:N166),0)</f>
        <v>29678</v>
      </c>
      <c r="H71" s="6">
        <f>ROUND(+'Fiscal Services'!V166,0)</f>
        <v>614</v>
      </c>
      <c r="I71" s="8">
        <f t="shared" si="1"/>
        <v>48.34</v>
      </c>
      <c r="J71" s="7"/>
      <c r="K71" s="9">
        <f t="shared" si="2"/>
        <v>1.9876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ROUND(SUM('Fiscal Services'!M67:N67),0)</f>
        <v>378405</v>
      </c>
      <c r="E72" s="6">
        <f>ROUND(+'Fiscal Services'!V67,0)</f>
        <v>33572</v>
      </c>
      <c r="F72" s="8">
        <f t="shared" si="0"/>
        <v>11.27</v>
      </c>
      <c r="G72" s="6">
        <f>ROUND(SUM('Fiscal Services'!M167:N167),0)</f>
        <v>137057</v>
      </c>
      <c r="H72" s="6">
        <f>ROUND(+'Fiscal Services'!V167,0)</f>
        <v>34768</v>
      </c>
      <c r="I72" s="8">
        <f t="shared" si="1"/>
        <v>3.94</v>
      </c>
      <c r="J72" s="7"/>
      <c r="K72" s="9">
        <f t="shared" si="2"/>
        <v>-0.6504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ROUND(SUM('Fiscal Services'!M68:N68),0)</f>
        <v>172550</v>
      </c>
      <c r="E73" s="6">
        <f>ROUND(+'Fiscal Services'!V68,0)</f>
        <v>27113</v>
      </c>
      <c r="F73" s="8">
        <f t="shared" si="0"/>
        <v>6.36</v>
      </c>
      <c r="G73" s="6">
        <f>ROUND(SUM('Fiscal Services'!M168:N168),0)</f>
        <v>169731</v>
      </c>
      <c r="H73" s="6">
        <f>ROUND(+'Fiscal Services'!V168,0)</f>
        <v>28692</v>
      </c>
      <c r="I73" s="8">
        <f t="shared" si="1"/>
        <v>5.92</v>
      </c>
      <c r="J73" s="7"/>
      <c r="K73" s="9">
        <f t="shared" si="2"/>
        <v>-0.0692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ROUND(SUM('Fiscal Services'!M69:N69),0)</f>
        <v>177863</v>
      </c>
      <c r="E74" s="6">
        <f>ROUND(+'Fiscal Services'!V69,0)</f>
        <v>59724</v>
      </c>
      <c r="F74" s="8">
        <f t="shared" si="0"/>
        <v>2.98</v>
      </c>
      <c r="G74" s="6">
        <f>ROUND(SUM('Fiscal Services'!M169:N169),0)</f>
        <v>550579</v>
      </c>
      <c r="H74" s="6">
        <f>ROUND(+'Fiscal Services'!V169,0)</f>
        <v>64334</v>
      </c>
      <c r="I74" s="8">
        <f t="shared" si="1"/>
        <v>8.56</v>
      </c>
      <c r="J74" s="7"/>
      <c r="K74" s="9">
        <f t="shared" si="2"/>
        <v>1.8725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ROUND(SUM('Fiscal Services'!M70:N70),0)</f>
        <v>325882</v>
      </c>
      <c r="E75" s="6">
        <f>ROUND(+'Fiscal Services'!V70,0)</f>
        <v>31048</v>
      </c>
      <c r="F75" s="8">
        <f aca="true" t="shared" si="3" ref="F75:F106">IF(D75=0,"",IF(E75=0,"",ROUND(D75/E75,2)))</f>
        <v>10.5</v>
      </c>
      <c r="G75" s="6">
        <f>ROUND(SUM('Fiscal Services'!M170:N170),0)</f>
        <v>209185</v>
      </c>
      <c r="H75" s="6">
        <f>ROUND(+'Fiscal Services'!V170,0)</f>
        <v>31549</v>
      </c>
      <c r="I75" s="8">
        <f aca="true" t="shared" si="4" ref="I75:I106">IF(G75=0,"",IF(H75=0,"",ROUND(G75/H75,2)))</f>
        <v>6.63</v>
      </c>
      <c r="J75" s="7"/>
      <c r="K75" s="9">
        <f aca="true" t="shared" si="5" ref="K75:K106">IF(D75=0,"",IF(E75=0,"",IF(G75=0,"",IF(H75=0,"",ROUND(I75/F75-1,4)))))</f>
        <v>-0.3686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ROUND(SUM('Fiscal Services'!M71:N71),0)</f>
        <v>24282</v>
      </c>
      <c r="E76" s="6">
        <f>ROUND(+'Fiscal Services'!V71,0)</f>
        <v>1459</v>
      </c>
      <c r="F76" s="8">
        <f t="shared" si="3"/>
        <v>16.64</v>
      </c>
      <c r="G76" s="6">
        <f>ROUND(SUM('Fiscal Services'!M171:N171),0)</f>
        <v>28855</v>
      </c>
      <c r="H76" s="6">
        <f>ROUND(+'Fiscal Services'!V171,0)</f>
        <v>1701</v>
      </c>
      <c r="I76" s="8">
        <f t="shared" si="4"/>
        <v>16.96</v>
      </c>
      <c r="J76" s="7"/>
      <c r="K76" s="9">
        <f t="shared" si="5"/>
        <v>0.0192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ROUND(SUM('Fiscal Services'!M72:N72),0)</f>
        <v>62893</v>
      </c>
      <c r="E77" s="6">
        <f>ROUND(+'Fiscal Services'!V72,0)</f>
        <v>560</v>
      </c>
      <c r="F77" s="8">
        <f t="shared" si="3"/>
        <v>112.31</v>
      </c>
      <c r="G77" s="6">
        <f>ROUND(SUM('Fiscal Services'!M172:N172),0)</f>
        <v>71158</v>
      </c>
      <c r="H77" s="6">
        <f>ROUND(+'Fiscal Services'!V172,0)</f>
        <v>595</v>
      </c>
      <c r="I77" s="8">
        <f t="shared" si="4"/>
        <v>119.59</v>
      </c>
      <c r="J77" s="7"/>
      <c r="K77" s="9">
        <f t="shared" si="5"/>
        <v>0.0648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ROUND(SUM('Fiscal Services'!M73:N73),0)</f>
        <v>148346</v>
      </c>
      <c r="E78" s="6">
        <f>ROUND(+'Fiscal Services'!V73,0)</f>
        <v>18831</v>
      </c>
      <c r="F78" s="8">
        <f t="shared" si="3"/>
        <v>7.88</v>
      </c>
      <c r="G78" s="6">
        <f>ROUND(SUM('Fiscal Services'!M173:N173),0)</f>
        <v>180116</v>
      </c>
      <c r="H78" s="6">
        <f>ROUND(+'Fiscal Services'!V173,0)</f>
        <v>17915</v>
      </c>
      <c r="I78" s="8">
        <f t="shared" si="4"/>
        <v>10.05</v>
      </c>
      <c r="J78" s="7"/>
      <c r="K78" s="9">
        <f t="shared" si="5"/>
        <v>0.2754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ROUND(SUM('Fiscal Services'!M74:N74),0)</f>
        <v>0</v>
      </c>
      <c r="E79" s="6">
        <f>ROUND(+'Fiscal Services'!V74,0)</f>
        <v>1590</v>
      </c>
      <c r="F79" s="8">
        <f t="shared" si="3"/>
      </c>
      <c r="G79" s="6">
        <f>ROUND(SUM('Fiscal Services'!M174:N174),0)</f>
        <v>0</v>
      </c>
      <c r="H79" s="6">
        <f>ROUND(+'Fiscal Services'!V174,0)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ROUND(SUM('Fiscal Services'!M75:N75),0)</f>
        <v>198555</v>
      </c>
      <c r="E80" s="6">
        <f>ROUND(+'Fiscal Services'!V75,0)</f>
        <v>44834</v>
      </c>
      <c r="F80" s="8">
        <f t="shared" si="3"/>
        <v>4.43</v>
      </c>
      <c r="G80" s="6">
        <f>ROUND(SUM('Fiscal Services'!M175:N175),0)</f>
        <v>214472</v>
      </c>
      <c r="H80" s="6">
        <f>ROUND(+'Fiscal Services'!V175,0)</f>
        <v>49418</v>
      </c>
      <c r="I80" s="8">
        <f t="shared" si="4"/>
        <v>4.34</v>
      </c>
      <c r="J80" s="7"/>
      <c r="K80" s="9">
        <f t="shared" si="5"/>
        <v>-0.0203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ROUND(SUM('Fiscal Services'!M76:N76),0)</f>
        <v>69880</v>
      </c>
      <c r="E81" s="6">
        <f>ROUND(+'Fiscal Services'!V76,0)</f>
        <v>3616</v>
      </c>
      <c r="F81" s="8">
        <f t="shared" si="3"/>
        <v>19.33</v>
      </c>
      <c r="G81" s="6">
        <f>ROUND(SUM('Fiscal Services'!M176:N176),0)</f>
        <v>69447</v>
      </c>
      <c r="H81" s="6">
        <f>ROUND(+'Fiscal Services'!V176,0)</f>
        <v>3480</v>
      </c>
      <c r="I81" s="8">
        <f t="shared" si="4"/>
        <v>19.96</v>
      </c>
      <c r="J81" s="7"/>
      <c r="K81" s="9">
        <f t="shared" si="5"/>
        <v>0.0326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ROUND(SUM('Fiscal Services'!M77:N77),0)</f>
        <v>84234</v>
      </c>
      <c r="E82" s="6">
        <f>ROUND(+'Fiscal Services'!V77,0)</f>
        <v>1442</v>
      </c>
      <c r="F82" s="8">
        <f t="shared" si="3"/>
        <v>58.41</v>
      </c>
      <c r="G82" s="6">
        <f>ROUND(SUM('Fiscal Services'!M177:N177),0)</f>
        <v>79159</v>
      </c>
      <c r="H82" s="6">
        <f>ROUND(+'Fiscal Services'!V177,0)</f>
        <v>1566</v>
      </c>
      <c r="I82" s="8">
        <f t="shared" si="4"/>
        <v>50.55</v>
      </c>
      <c r="J82" s="7"/>
      <c r="K82" s="9">
        <f t="shared" si="5"/>
        <v>-0.1346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ROUND(SUM('Fiscal Services'!M78:N78),0)</f>
        <v>66797</v>
      </c>
      <c r="E83" s="6">
        <f>ROUND(+'Fiscal Services'!V78,0)</f>
        <v>9049</v>
      </c>
      <c r="F83" s="8">
        <f t="shared" si="3"/>
        <v>7.38</v>
      </c>
      <c r="G83" s="6">
        <f>ROUND(SUM('Fiscal Services'!M178:N178),0)</f>
        <v>127184</v>
      </c>
      <c r="H83" s="6">
        <f>ROUND(+'Fiscal Services'!V178,0)</f>
        <v>8663</v>
      </c>
      <c r="I83" s="8">
        <f t="shared" si="4"/>
        <v>14.68</v>
      </c>
      <c r="J83" s="7"/>
      <c r="K83" s="9">
        <f t="shared" si="5"/>
        <v>0.9892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ROUND(SUM('Fiscal Services'!M79:N79),0)</f>
        <v>242302</v>
      </c>
      <c r="E84" s="6">
        <f>ROUND(+'Fiscal Services'!V79,0)</f>
        <v>44461</v>
      </c>
      <c r="F84" s="8">
        <f t="shared" si="3"/>
        <v>5.45</v>
      </c>
      <c r="G84" s="6">
        <f>ROUND(SUM('Fiscal Services'!M179:N179),0)</f>
        <v>458262</v>
      </c>
      <c r="H84" s="6">
        <f>ROUND(+'Fiscal Services'!V179,0)</f>
        <v>43169</v>
      </c>
      <c r="I84" s="8">
        <f t="shared" si="4"/>
        <v>10.62</v>
      </c>
      <c r="J84" s="7"/>
      <c r="K84" s="9">
        <f t="shared" si="5"/>
        <v>0.9486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ROUND(SUM('Fiscal Services'!M80:N80),0)</f>
        <v>0</v>
      </c>
      <c r="E85" s="6">
        <f>ROUND(+'Fiscal Services'!V80,0)</f>
        <v>77</v>
      </c>
      <c r="F85" s="8">
        <f t="shared" si="3"/>
      </c>
      <c r="G85" s="6">
        <f>ROUND(SUM('Fiscal Services'!M180:N180),0)</f>
        <v>0</v>
      </c>
      <c r="H85" s="6">
        <f>ROUND(+'Fiscal Services'!V180,0)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ROUND(SUM('Fiscal Services'!M81:N81),0)</f>
        <v>10855</v>
      </c>
      <c r="E86" s="6">
        <f>ROUND(+'Fiscal Services'!V81,0)</f>
        <v>6682</v>
      </c>
      <c r="F86" s="8">
        <f t="shared" si="3"/>
        <v>1.62</v>
      </c>
      <c r="G86" s="6">
        <f>ROUND(SUM('Fiscal Services'!M181:N181),0)</f>
        <v>1206</v>
      </c>
      <c r="H86" s="6">
        <f>ROUND(+'Fiscal Services'!V181,0)</f>
        <v>9834</v>
      </c>
      <c r="I86" s="8">
        <f t="shared" si="4"/>
        <v>0.12</v>
      </c>
      <c r="J86" s="7"/>
      <c r="K86" s="9">
        <f t="shared" si="5"/>
        <v>-0.9259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ROUND(SUM('Fiscal Services'!M82:N82),0)</f>
        <v>216016</v>
      </c>
      <c r="E87" s="6">
        <f>ROUND(+'Fiscal Services'!V82,0)</f>
        <v>13816</v>
      </c>
      <c r="F87" s="8">
        <f t="shared" si="3"/>
        <v>15.64</v>
      </c>
      <c r="G87" s="6">
        <f>ROUND(SUM('Fiscal Services'!M182:N182),0)</f>
        <v>89757</v>
      </c>
      <c r="H87" s="6">
        <f>ROUND(+'Fiscal Services'!V182,0)</f>
        <v>12971</v>
      </c>
      <c r="I87" s="8">
        <f t="shared" si="4"/>
        <v>6.92</v>
      </c>
      <c r="J87" s="7"/>
      <c r="K87" s="9">
        <f t="shared" si="5"/>
        <v>-0.5575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ROUND(SUM('Fiscal Services'!M83:N83),0)</f>
        <v>7692</v>
      </c>
      <c r="E88" s="6">
        <f>ROUND(+'Fiscal Services'!V83,0)</f>
        <v>1135</v>
      </c>
      <c r="F88" s="8">
        <f t="shared" si="3"/>
        <v>6.78</v>
      </c>
      <c r="G88" s="6">
        <f>ROUND(SUM('Fiscal Services'!M183:N183),0)</f>
        <v>16257</v>
      </c>
      <c r="H88" s="6">
        <f>ROUND(+'Fiscal Services'!V183,0)</f>
        <v>669</v>
      </c>
      <c r="I88" s="8">
        <f t="shared" si="4"/>
        <v>24.3</v>
      </c>
      <c r="J88" s="7"/>
      <c r="K88" s="9">
        <f t="shared" si="5"/>
        <v>2.5841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ROUND(SUM('Fiscal Services'!M84:N84),0)</f>
        <v>93291</v>
      </c>
      <c r="E89" s="6">
        <f>ROUND(+'Fiscal Services'!V84,0)</f>
        <v>11160</v>
      </c>
      <c r="F89" s="8">
        <f t="shared" si="3"/>
        <v>8.36</v>
      </c>
      <c r="G89" s="6">
        <f>ROUND(SUM('Fiscal Services'!M184:N184),0)</f>
        <v>88079</v>
      </c>
      <c r="H89" s="6">
        <f>ROUND(+'Fiscal Services'!V184,0)</f>
        <v>10112</v>
      </c>
      <c r="I89" s="8">
        <f t="shared" si="4"/>
        <v>8.71</v>
      </c>
      <c r="J89" s="7"/>
      <c r="K89" s="9">
        <f t="shared" si="5"/>
        <v>0.0419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ROUND(SUM('Fiscal Services'!M85:N85),0)</f>
        <v>22813</v>
      </c>
      <c r="E90" s="6">
        <f>ROUND(+'Fiscal Services'!V85,0)</f>
        <v>3267</v>
      </c>
      <c r="F90" s="8">
        <f t="shared" si="3"/>
        <v>6.98</v>
      </c>
      <c r="G90" s="6">
        <f>ROUND(SUM('Fiscal Services'!M185:N185),0)</f>
        <v>0</v>
      </c>
      <c r="H90" s="6">
        <f>ROUND(+'Fiscal Services'!V185,0)</f>
        <v>3245</v>
      </c>
      <c r="I90" s="8">
        <f t="shared" si="4"/>
      </c>
      <c r="J90" s="7"/>
      <c r="K90" s="9">
        <f t="shared" si="5"/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ROUND(SUM('Fiscal Services'!M86:N86),0)</f>
        <v>4962</v>
      </c>
      <c r="E91" s="6">
        <f>ROUND(+'Fiscal Services'!V86,0)</f>
        <v>1530</v>
      </c>
      <c r="F91" s="8">
        <f t="shared" si="3"/>
        <v>3.24</v>
      </c>
      <c r="G91" s="6">
        <f>ROUND(SUM('Fiscal Services'!M186:N186),0)</f>
        <v>3797</v>
      </c>
      <c r="H91" s="6">
        <f>ROUND(+'Fiscal Services'!V186,0)</f>
        <v>1130</v>
      </c>
      <c r="I91" s="8">
        <f t="shared" si="4"/>
        <v>3.36</v>
      </c>
      <c r="J91" s="7"/>
      <c r="K91" s="9">
        <f t="shared" si="5"/>
        <v>0.037</v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ROUND(SUM('Fiscal Services'!M87:N87),0)</f>
        <v>21092</v>
      </c>
      <c r="E92" s="6">
        <f>ROUND(+'Fiscal Services'!V87,0)</f>
        <v>1252</v>
      </c>
      <c r="F92" s="8">
        <f t="shared" si="3"/>
        <v>16.85</v>
      </c>
      <c r="G92" s="6">
        <f>ROUND(SUM('Fiscal Services'!M187:N187),0)</f>
        <v>9783</v>
      </c>
      <c r="H92" s="6">
        <f>ROUND(+'Fiscal Services'!V187,0)</f>
        <v>505</v>
      </c>
      <c r="I92" s="8">
        <f t="shared" si="4"/>
        <v>19.37</v>
      </c>
      <c r="J92" s="7"/>
      <c r="K92" s="9">
        <f t="shared" si="5"/>
        <v>0.1496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ROUND(SUM('Fiscal Services'!M88:N88),0)</f>
        <v>159034</v>
      </c>
      <c r="E93" s="6">
        <f>ROUND(+'Fiscal Services'!V88,0)</f>
        <v>7450</v>
      </c>
      <c r="F93" s="8">
        <f t="shared" si="3"/>
        <v>21.35</v>
      </c>
      <c r="G93" s="6">
        <f>ROUND(SUM('Fiscal Services'!M188:N188),0)</f>
        <v>188352</v>
      </c>
      <c r="H93" s="6">
        <f>ROUND(+'Fiscal Services'!V188,0)</f>
        <v>8572</v>
      </c>
      <c r="I93" s="8">
        <f t="shared" si="4"/>
        <v>21.97</v>
      </c>
      <c r="J93" s="7"/>
      <c r="K93" s="9">
        <f t="shared" si="5"/>
        <v>0.029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ROUND(SUM('Fiscal Services'!M89:N89),0)</f>
        <v>29180</v>
      </c>
      <c r="E94" s="6">
        <f>ROUND(+'Fiscal Services'!V89,0)</f>
        <v>3954</v>
      </c>
      <c r="F94" s="8">
        <f t="shared" si="3"/>
        <v>7.38</v>
      </c>
      <c r="G94" s="6">
        <f>ROUND(SUM('Fiscal Services'!M189:N189),0)</f>
        <v>34652</v>
      </c>
      <c r="H94" s="6">
        <f>ROUND(+'Fiscal Services'!V189,0)</f>
        <v>4341</v>
      </c>
      <c r="I94" s="8">
        <f t="shared" si="4"/>
        <v>7.98</v>
      </c>
      <c r="J94" s="7"/>
      <c r="K94" s="9">
        <f t="shared" si="5"/>
        <v>0.0813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ROUND(SUM('Fiscal Services'!M90:N90),0)</f>
        <v>25759</v>
      </c>
      <c r="E95" s="6">
        <f>ROUND(+'Fiscal Services'!V90,0)</f>
        <v>3331</v>
      </c>
      <c r="F95" s="8">
        <f t="shared" si="3"/>
        <v>7.73</v>
      </c>
      <c r="G95" s="6">
        <f>ROUND(SUM('Fiscal Services'!M190:N190),0)</f>
        <v>27846</v>
      </c>
      <c r="H95" s="6">
        <f>ROUND(+'Fiscal Services'!V190,0)</f>
        <v>3487</v>
      </c>
      <c r="I95" s="8">
        <f t="shared" si="4"/>
        <v>7.99</v>
      </c>
      <c r="J95" s="7"/>
      <c r="K95" s="9">
        <f t="shared" si="5"/>
        <v>0.0336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ROUND(SUM('Fiscal Services'!M91:N91),0)</f>
        <v>52817</v>
      </c>
      <c r="E96" s="6">
        <f>ROUND(+'Fiscal Services'!V91,0)</f>
        <v>15555</v>
      </c>
      <c r="F96" s="8">
        <f t="shared" si="3"/>
        <v>3.4</v>
      </c>
      <c r="G96" s="6">
        <f>ROUND(SUM('Fiscal Services'!M191:N191),0)</f>
        <v>54884</v>
      </c>
      <c r="H96" s="6">
        <f>ROUND(+'Fiscal Services'!V191,0)</f>
        <v>16257</v>
      </c>
      <c r="I96" s="8">
        <f t="shared" si="4"/>
        <v>3.38</v>
      </c>
      <c r="J96" s="7"/>
      <c r="K96" s="9">
        <f t="shared" si="5"/>
        <v>-0.0059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ROUND(SUM('Fiscal Services'!M92:N92),0)</f>
        <v>177</v>
      </c>
      <c r="E97" s="6">
        <f>ROUND(+'Fiscal Services'!V92,0)</f>
        <v>776</v>
      </c>
      <c r="F97" s="8">
        <f t="shared" si="3"/>
        <v>0.23</v>
      </c>
      <c r="G97" s="6">
        <f>ROUND(SUM('Fiscal Services'!M192:N192),0)</f>
        <v>118273</v>
      </c>
      <c r="H97" s="6">
        <f>ROUND(+'Fiscal Services'!V192,0)</f>
        <v>897</v>
      </c>
      <c r="I97" s="8">
        <f t="shared" si="4"/>
        <v>131.85</v>
      </c>
      <c r="J97" s="7"/>
      <c r="K97" s="9">
        <f t="shared" si="5"/>
        <v>572.2609</v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ROUND(SUM('Fiscal Services'!M93:N93),0)</f>
        <v>486310</v>
      </c>
      <c r="E98" s="6">
        <f>ROUND(+'Fiscal Services'!V93,0)</f>
        <v>12695</v>
      </c>
      <c r="F98" s="8">
        <f t="shared" si="3"/>
        <v>38.31</v>
      </c>
      <c r="G98" s="6">
        <f>ROUND(SUM('Fiscal Services'!M193:N193),0)</f>
        <v>548867</v>
      </c>
      <c r="H98" s="6">
        <f>ROUND(+'Fiscal Services'!V193,0)</f>
        <v>12672</v>
      </c>
      <c r="I98" s="8">
        <f t="shared" si="4"/>
        <v>43.31</v>
      </c>
      <c r="J98" s="7"/>
      <c r="K98" s="9">
        <f t="shared" si="5"/>
        <v>0.1305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ROUND(SUM('Fiscal Services'!M94:N94),0)</f>
        <v>24791</v>
      </c>
      <c r="E99" s="6">
        <f>ROUND(+'Fiscal Services'!V94,0)</f>
        <v>7232</v>
      </c>
      <c r="F99" s="8">
        <f t="shared" si="3"/>
        <v>3.43</v>
      </c>
      <c r="G99" s="6">
        <f>ROUND(SUM('Fiscal Services'!M194:N194),0)</f>
        <v>17297</v>
      </c>
      <c r="H99" s="6">
        <f>ROUND(+'Fiscal Services'!V194,0)</f>
        <v>9260</v>
      </c>
      <c r="I99" s="8">
        <f t="shared" si="4"/>
        <v>1.87</v>
      </c>
      <c r="J99" s="7"/>
      <c r="K99" s="9">
        <f t="shared" si="5"/>
        <v>-0.4548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ROUND(SUM('Fiscal Services'!M95:N95),0)</f>
        <v>54640</v>
      </c>
      <c r="E100" s="6">
        <f>ROUND(+'Fiscal Services'!V95,0)</f>
        <v>4763</v>
      </c>
      <c r="F100" s="8">
        <f t="shared" si="3"/>
        <v>11.47</v>
      </c>
      <c r="G100" s="6">
        <f>ROUND(SUM('Fiscal Services'!M195:N195),0)</f>
        <v>64006</v>
      </c>
      <c r="H100" s="6">
        <f>ROUND(+'Fiscal Services'!V195,0)</f>
        <v>5095</v>
      </c>
      <c r="I100" s="8">
        <f t="shared" si="4"/>
        <v>12.56</v>
      </c>
      <c r="J100" s="7"/>
      <c r="K100" s="9">
        <f t="shared" si="5"/>
        <v>0.095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ROUND(SUM('Fiscal Services'!M96:N96),0)</f>
        <v>63479</v>
      </c>
      <c r="E101" s="6">
        <f>ROUND(+'Fiscal Services'!V96,0)</f>
        <v>16033</v>
      </c>
      <c r="F101" s="8">
        <f t="shared" si="3"/>
        <v>3.96</v>
      </c>
      <c r="G101" s="6">
        <f>ROUND(SUM('Fiscal Services'!M196:N196),0)</f>
        <v>64862</v>
      </c>
      <c r="H101" s="6">
        <f>ROUND(+'Fiscal Services'!V196,0)</f>
        <v>15909</v>
      </c>
      <c r="I101" s="8">
        <f t="shared" si="4"/>
        <v>4.08</v>
      </c>
      <c r="J101" s="7"/>
      <c r="K101" s="9">
        <f t="shared" si="5"/>
        <v>0.0303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ROUND(SUM('Fiscal Services'!M97:N97),0)</f>
        <v>96146</v>
      </c>
      <c r="E102" s="6">
        <f>ROUND(+'Fiscal Services'!V97,0)</f>
        <v>13830</v>
      </c>
      <c r="F102" s="8">
        <f t="shared" si="3"/>
        <v>6.95</v>
      </c>
      <c r="G102" s="6">
        <f>ROUND(SUM('Fiscal Services'!M197:N197),0)</f>
        <v>91874</v>
      </c>
      <c r="H102" s="6">
        <f>ROUND(+'Fiscal Services'!V197,0)</f>
        <v>15387</v>
      </c>
      <c r="I102" s="8">
        <f t="shared" si="4"/>
        <v>5.97</v>
      </c>
      <c r="J102" s="7"/>
      <c r="K102" s="9">
        <f t="shared" si="5"/>
        <v>-0.141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ROUND(SUM('Fiscal Services'!M98:N98),0)</f>
        <v>0</v>
      </c>
      <c r="E103" s="6">
        <f>ROUND(+'Fiscal Services'!V98,0)</f>
        <v>0</v>
      </c>
      <c r="F103" s="8">
        <f t="shared" si="3"/>
      </c>
      <c r="G103" s="6">
        <f>ROUND(SUM('Fiscal Services'!M198:N198),0)</f>
        <v>327255</v>
      </c>
      <c r="H103" s="6">
        <f>ROUND(+'Fiscal Services'!V198,0)</f>
        <v>1638</v>
      </c>
      <c r="I103" s="8">
        <f t="shared" si="4"/>
        <v>199.79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ROUND(SUM('Fiscal Services'!M99:N99),0)</f>
        <v>30702</v>
      </c>
      <c r="E104" s="6">
        <f>ROUND(+'Fiscal Services'!V99,0)</f>
        <v>2105</v>
      </c>
      <c r="F104" s="8">
        <f t="shared" si="3"/>
        <v>14.59</v>
      </c>
      <c r="G104" s="6">
        <f>ROUND(SUM('Fiscal Services'!M199:N199),0)</f>
        <v>36091</v>
      </c>
      <c r="H104" s="6">
        <f>ROUND(+'Fiscal Services'!V199,0)</f>
        <v>2056</v>
      </c>
      <c r="I104" s="8">
        <f t="shared" si="4"/>
        <v>17.55</v>
      </c>
      <c r="J104" s="7"/>
      <c r="K104" s="9">
        <f t="shared" si="5"/>
        <v>0.2029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ROUND(SUM('Fiscal Services'!M100:N100),0)</f>
        <v>1060</v>
      </c>
      <c r="E105" s="6">
        <f>ROUND(+'Fiscal Services'!V100,0)</f>
        <v>981</v>
      </c>
      <c r="F105" s="8">
        <f t="shared" si="3"/>
        <v>1.08</v>
      </c>
      <c r="G105" s="6">
        <f>ROUND(SUM('Fiscal Services'!M200:N200),0)</f>
        <v>2030</v>
      </c>
      <c r="H105" s="6">
        <f>ROUND(+'Fiscal Services'!V200,0)</f>
        <v>926</v>
      </c>
      <c r="I105" s="8">
        <f t="shared" si="4"/>
        <v>2.19</v>
      </c>
      <c r="J105" s="7"/>
      <c r="K105" s="9">
        <f t="shared" si="5"/>
        <v>1.0278</v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ROUND(SUM('Fiscal Services'!M101:N101),0)</f>
        <v>0</v>
      </c>
      <c r="E106" s="6">
        <f>ROUND(+'Fiscal Services'!V101,0)</f>
        <v>567</v>
      </c>
      <c r="F106" s="8">
        <f t="shared" si="3"/>
      </c>
      <c r="G106" s="6">
        <f>ROUND(SUM('Fiscal Services'!M201:N201),0)</f>
        <v>0</v>
      </c>
      <c r="H106" s="6">
        <f>ROUND(+'Fiscal Services'!V201,0)</f>
        <v>547</v>
      </c>
      <c r="I106" s="8">
        <f t="shared" si="4"/>
      </c>
      <c r="J106" s="7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5.875" style="0" bestFit="1" customWidth="1"/>
    <col min="7" max="7" width="10.87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8" ht="12">
      <c r="A1" s="3" t="s">
        <v>21</v>
      </c>
      <c r="B1" s="4"/>
      <c r="C1" s="4"/>
      <c r="D1" s="4"/>
      <c r="E1" s="4"/>
      <c r="F1" s="4"/>
      <c r="G1" s="4"/>
      <c r="H1" s="4"/>
    </row>
    <row r="2" spans="1:11" ht="12">
      <c r="A2" s="4"/>
      <c r="B2" s="4"/>
      <c r="C2" s="4"/>
      <c r="D2" s="4"/>
      <c r="E2" s="4"/>
      <c r="F2" s="3"/>
      <c r="G2" s="4"/>
      <c r="H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K3">
        <v>478</v>
      </c>
    </row>
    <row r="4" spans="1:8" ht="12">
      <c r="A4" s="3" t="s">
        <v>33</v>
      </c>
      <c r="B4" s="4"/>
      <c r="C4" s="4"/>
      <c r="D4" s="5"/>
      <c r="E4" s="4"/>
      <c r="F4" s="4"/>
      <c r="G4" s="4"/>
      <c r="H4" s="4"/>
    </row>
    <row r="5" spans="1:8" ht="12">
      <c r="A5" s="3" t="s">
        <v>41</v>
      </c>
      <c r="B5" s="4"/>
      <c r="C5" s="4"/>
      <c r="D5" s="4"/>
      <c r="E5" s="4"/>
      <c r="F5" s="4"/>
      <c r="G5" s="4"/>
      <c r="H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ROUND(+'Fiscal Services'!O5,0)</f>
        <v>-13821</v>
      </c>
      <c r="E10" s="6">
        <f>ROUND(+'Fiscal Services'!V5,0)</f>
        <v>64206</v>
      </c>
      <c r="F10" s="8">
        <f>IF(D10=0,"",IF(E10=0,"",ROUND(D10/E10,2)))</f>
        <v>-0.22</v>
      </c>
      <c r="G10" s="6">
        <f>ROUND(+'Fiscal Services'!O105,0)</f>
        <v>334126</v>
      </c>
      <c r="H10" s="6">
        <f>ROUND(+'Fiscal Services'!V105,0)</f>
        <v>65434</v>
      </c>
      <c r="I10" s="8">
        <f>IF(G10=0,"",IF(H10=0,"",ROUND(G10/H10,2)))</f>
        <v>5.11</v>
      </c>
      <c r="J10" s="7"/>
      <c r="K10" s="9">
        <f>IF(D10=0,"",IF(E10=0,"",IF(G10=0,"",IF(H10=0,"",ROUND(I10/F10-1,4)))))</f>
        <v>-24.2273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ROUND(+'Fiscal Services'!O6,0)</f>
        <v>23975</v>
      </c>
      <c r="E11" s="6">
        <f>ROUND(+'Fiscal Services'!V6,0)</f>
        <v>25431</v>
      </c>
      <c r="F11" s="8">
        <f aca="true" t="shared" si="0" ref="F11:F74">IF(D11=0,"",IF(E11=0,"",ROUND(D11/E11,2)))</f>
        <v>0.94</v>
      </c>
      <c r="G11" s="6">
        <f>ROUND(+'Fiscal Services'!O106,0)</f>
        <v>118598</v>
      </c>
      <c r="H11" s="6">
        <f>ROUND(+'Fiscal Services'!V106,0)</f>
        <v>27098</v>
      </c>
      <c r="I11" s="8">
        <f aca="true" t="shared" si="1" ref="I11:I74">IF(G11=0,"",IF(H11=0,"",ROUND(G11/H11,2)))</f>
        <v>4.38</v>
      </c>
      <c r="J11" s="7"/>
      <c r="K11" s="9">
        <f aca="true" t="shared" si="2" ref="K11:K74">IF(D11=0,"",IF(E11=0,"",IF(G11=0,"",IF(H11=0,"",ROUND(I11/F11-1,4)))))</f>
        <v>3.6596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ROUND(+'Fiscal Services'!O7,0)</f>
        <v>10901</v>
      </c>
      <c r="E12" s="6">
        <f>ROUND(+'Fiscal Services'!V7,0)</f>
        <v>1629</v>
      </c>
      <c r="F12" s="8">
        <f t="shared" si="0"/>
        <v>6.69</v>
      </c>
      <c r="G12" s="6">
        <f>ROUND(+'Fiscal Services'!O107,0)</f>
        <v>22904</v>
      </c>
      <c r="H12" s="6">
        <f>ROUND(+'Fiscal Services'!V107,0)</f>
        <v>1645</v>
      </c>
      <c r="I12" s="8">
        <f t="shared" si="1"/>
        <v>13.92</v>
      </c>
      <c r="J12" s="7"/>
      <c r="K12" s="9">
        <f t="shared" si="2"/>
        <v>1.0807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ROUND(+'Fiscal Services'!O8,0)</f>
        <v>1355563</v>
      </c>
      <c r="E13" s="6">
        <f>ROUND(+'Fiscal Services'!V8,0)</f>
        <v>76904</v>
      </c>
      <c r="F13" s="8">
        <f t="shared" si="0"/>
        <v>17.63</v>
      </c>
      <c r="G13" s="6">
        <f>ROUND(+'Fiscal Services'!O108,0)</f>
        <v>1506337</v>
      </c>
      <c r="H13" s="6">
        <f>ROUND(+'Fiscal Services'!V108,0)</f>
        <v>79237</v>
      </c>
      <c r="I13" s="8">
        <f t="shared" si="1"/>
        <v>19.01</v>
      </c>
      <c r="J13" s="7"/>
      <c r="K13" s="9">
        <f t="shared" si="2"/>
        <v>0.0783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ROUND(+'Fiscal Services'!O9,0)</f>
        <v>162387</v>
      </c>
      <c r="E14" s="6">
        <f>ROUND(+'Fiscal Services'!V9,0)</f>
        <v>26512</v>
      </c>
      <c r="F14" s="8">
        <f t="shared" si="0"/>
        <v>6.13</v>
      </c>
      <c r="G14" s="6">
        <f>ROUND(+'Fiscal Services'!O109,0)</f>
        <v>57679</v>
      </c>
      <c r="H14" s="6">
        <f>ROUND(+'Fiscal Services'!V109,0)</f>
        <v>28361</v>
      </c>
      <c r="I14" s="8">
        <f t="shared" si="1"/>
        <v>2.03</v>
      </c>
      <c r="J14" s="7"/>
      <c r="K14" s="9">
        <f t="shared" si="2"/>
        <v>-0.6688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ROUND(+'Fiscal Services'!O10,0)</f>
        <v>0</v>
      </c>
      <c r="E15" s="6">
        <f>ROUND(+'Fiscal Services'!V10,0)</f>
        <v>1208</v>
      </c>
      <c r="F15" s="8">
        <f t="shared" si="0"/>
      </c>
      <c r="G15" s="6">
        <f>ROUND(+'Fiscal Services'!O110,0)</f>
        <v>0</v>
      </c>
      <c r="H15" s="6">
        <f>ROUND(+'Fiscal Services'!V110,0)</f>
        <v>1122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ROUND(+'Fiscal Services'!O11,0)</f>
        <v>82476</v>
      </c>
      <c r="E16" s="6">
        <f>ROUND(+'Fiscal Services'!V11,0)</f>
        <v>2926</v>
      </c>
      <c r="F16" s="8">
        <f t="shared" si="0"/>
        <v>28.19</v>
      </c>
      <c r="G16" s="6">
        <f>ROUND(+'Fiscal Services'!O111,0)</f>
        <v>46292</v>
      </c>
      <c r="H16" s="6">
        <f>ROUND(+'Fiscal Services'!V111,0)</f>
        <v>2664</v>
      </c>
      <c r="I16" s="8">
        <f t="shared" si="1"/>
        <v>17.38</v>
      </c>
      <c r="J16" s="7"/>
      <c r="K16" s="9">
        <f t="shared" si="2"/>
        <v>-0.3835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ROUND(+'Fiscal Services'!O12,0)</f>
        <v>1375605</v>
      </c>
      <c r="E17" s="6">
        <f>ROUND(+'Fiscal Services'!V12,0)</f>
        <v>4975</v>
      </c>
      <c r="F17" s="8">
        <f t="shared" si="0"/>
        <v>276.5</v>
      </c>
      <c r="G17" s="6">
        <f>ROUND(+'Fiscal Services'!O112,0)</f>
        <v>1207705</v>
      </c>
      <c r="H17" s="6">
        <f>ROUND(+'Fiscal Services'!V112,0)</f>
        <v>4807</v>
      </c>
      <c r="I17" s="8">
        <f t="shared" si="1"/>
        <v>251.24</v>
      </c>
      <c r="J17" s="7"/>
      <c r="K17" s="9">
        <f t="shared" si="2"/>
        <v>-0.0914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ROUND(+'Fiscal Services'!O13,0)</f>
        <v>7708</v>
      </c>
      <c r="E18" s="6">
        <f>ROUND(+'Fiscal Services'!V13,0)</f>
        <v>1506</v>
      </c>
      <c r="F18" s="8">
        <f t="shared" si="0"/>
        <v>5.12</v>
      </c>
      <c r="G18" s="6">
        <f>ROUND(+'Fiscal Services'!O113,0)</f>
        <v>8943</v>
      </c>
      <c r="H18" s="6">
        <f>ROUND(+'Fiscal Services'!V113,0)</f>
        <v>1454</v>
      </c>
      <c r="I18" s="8">
        <f t="shared" si="1"/>
        <v>6.15</v>
      </c>
      <c r="J18" s="7"/>
      <c r="K18" s="9">
        <f t="shared" si="2"/>
        <v>0.2012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ROUND(+'Fiscal Services'!O14,0)</f>
        <v>100127</v>
      </c>
      <c r="E19" s="6">
        <f>ROUND(+'Fiscal Services'!V14,0)</f>
        <v>23290</v>
      </c>
      <c r="F19" s="8">
        <f t="shared" si="0"/>
        <v>4.3</v>
      </c>
      <c r="G19" s="6">
        <f>ROUND(+'Fiscal Services'!O114,0)</f>
        <v>82754</v>
      </c>
      <c r="H19" s="6">
        <f>ROUND(+'Fiscal Services'!V114,0)</f>
        <v>24570</v>
      </c>
      <c r="I19" s="8">
        <f t="shared" si="1"/>
        <v>3.37</v>
      </c>
      <c r="J19" s="7"/>
      <c r="K19" s="9">
        <f t="shared" si="2"/>
        <v>-0.2163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ROUND(+'Fiscal Services'!O15,0)</f>
        <v>569612</v>
      </c>
      <c r="E20" s="6">
        <f>ROUND(+'Fiscal Services'!V15,0)</f>
        <v>43532</v>
      </c>
      <c r="F20" s="8">
        <f t="shared" si="0"/>
        <v>13.08</v>
      </c>
      <c r="G20" s="6">
        <f>ROUND(+'Fiscal Services'!O115,0)</f>
        <v>631410</v>
      </c>
      <c r="H20" s="6">
        <f>ROUND(+'Fiscal Services'!V115,0)</f>
        <v>43020</v>
      </c>
      <c r="I20" s="8">
        <f t="shared" si="1"/>
        <v>14.68</v>
      </c>
      <c r="J20" s="7"/>
      <c r="K20" s="9">
        <f t="shared" si="2"/>
        <v>0.1223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ROUND(+'Fiscal Services'!O16,0)</f>
        <v>90797</v>
      </c>
      <c r="E21" s="6">
        <f>ROUND(+'Fiscal Services'!V16,0)</f>
        <v>46717</v>
      </c>
      <c r="F21" s="8">
        <f t="shared" si="0"/>
        <v>1.94</v>
      </c>
      <c r="G21" s="6">
        <f>ROUND(+'Fiscal Services'!O116,0)</f>
        <v>74314</v>
      </c>
      <c r="H21" s="6">
        <f>ROUND(+'Fiscal Services'!V116,0)</f>
        <v>43072</v>
      </c>
      <c r="I21" s="8">
        <f t="shared" si="1"/>
        <v>1.73</v>
      </c>
      <c r="J21" s="7"/>
      <c r="K21" s="9">
        <f t="shared" si="2"/>
        <v>-0.1082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ROUND(+'Fiscal Services'!O17,0)</f>
        <v>28292</v>
      </c>
      <c r="E22" s="6">
        <f>ROUND(+'Fiscal Services'!V17,0)</f>
        <v>3584</v>
      </c>
      <c r="F22" s="8">
        <f t="shared" si="0"/>
        <v>7.89</v>
      </c>
      <c r="G22" s="6">
        <f>ROUND(+'Fiscal Services'!O117,0)</f>
        <v>341148</v>
      </c>
      <c r="H22" s="6">
        <f>ROUND(+'Fiscal Services'!V117,0)</f>
        <v>3826</v>
      </c>
      <c r="I22" s="8">
        <f t="shared" si="1"/>
        <v>89.17</v>
      </c>
      <c r="J22" s="7"/>
      <c r="K22" s="9">
        <f t="shared" si="2"/>
        <v>10.3016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ROUND(+'Fiscal Services'!O18,0)</f>
        <v>1803</v>
      </c>
      <c r="E23" s="6">
        <f>ROUND(+'Fiscal Services'!V18,0)</f>
        <v>18891</v>
      </c>
      <c r="F23" s="8">
        <f t="shared" si="0"/>
        <v>0.1</v>
      </c>
      <c r="G23" s="6">
        <f>ROUND(+'Fiscal Services'!O118,0)</f>
        <v>35913</v>
      </c>
      <c r="H23" s="6">
        <f>ROUND(+'Fiscal Services'!V118,0)</f>
        <v>24058</v>
      </c>
      <c r="I23" s="8">
        <f t="shared" si="1"/>
        <v>1.49</v>
      </c>
      <c r="J23" s="7"/>
      <c r="K23" s="9">
        <f t="shared" si="2"/>
        <v>13.9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ROUND(+'Fiscal Services'!O19,0)</f>
        <v>109088</v>
      </c>
      <c r="E24" s="6">
        <f>ROUND(+'Fiscal Services'!V19,0)</f>
        <v>13147</v>
      </c>
      <c r="F24" s="8">
        <f t="shared" si="0"/>
        <v>8.3</v>
      </c>
      <c r="G24" s="6">
        <f>ROUND(+'Fiscal Services'!O119,0)</f>
        <v>202503</v>
      </c>
      <c r="H24" s="6">
        <f>ROUND(+'Fiscal Services'!V119,0)</f>
        <v>13521</v>
      </c>
      <c r="I24" s="8">
        <f t="shared" si="1"/>
        <v>14.98</v>
      </c>
      <c r="J24" s="7"/>
      <c r="K24" s="9">
        <f t="shared" si="2"/>
        <v>0.8048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ROUND(+'Fiscal Services'!O20,0)</f>
        <v>17601</v>
      </c>
      <c r="E25" s="6">
        <f>ROUND(+'Fiscal Services'!V20,0)</f>
        <v>11240</v>
      </c>
      <c r="F25" s="8">
        <f t="shared" si="0"/>
        <v>1.57</v>
      </c>
      <c r="G25" s="6">
        <f>ROUND(+'Fiscal Services'!O120,0)</f>
        <v>7815</v>
      </c>
      <c r="H25" s="6">
        <f>ROUND(+'Fiscal Services'!V120,0)</f>
        <v>11618</v>
      </c>
      <c r="I25" s="8">
        <f t="shared" si="1"/>
        <v>0.67</v>
      </c>
      <c r="J25" s="7"/>
      <c r="K25" s="9">
        <f t="shared" si="2"/>
        <v>-0.5732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ROUND(+'Fiscal Services'!O21,0)</f>
        <v>63239</v>
      </c>
      <c r="E26" s="6">
        <f>ROUND(+'Fiscal Services'!V21,0)</f>
        <v>3984</v>
      </c>
      <c r="F26" s="8">
        <f t="shared" si="0"/>
        <v>15.87</v>
      </c>
      <c r="G26" s="6">
        <f>ROUND(+'Fiscal Services'!O121,0)</f>
        <v>52020</v>
      </c>
      <c r="H26" s="6">
        <f>ROUND(+'Fiscal Services'!V121,0)</f>
        <v>4221</v>
      </c>
      <c r="I26" s="8">
        <f t="shared" si="1"/>
        <v>12.32</v>
      </c>
      <c r="J26" s="7"/>
      <c r="K26" s="9">
        <f t="shared" si="2"/>
        <v>-0.2237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ROUND(+'Fiscal Services'!O22,0)</f>
        <v>30991</v>
      </c>
      <c r="E27" s="6">
        <f>ROUND(+'Fiscal Services'!V22,0)</f>
        <v>1214</v>
      </c>
      <c r="F27" s="8">
        <f t="shared" si="0"/>
        <v>25.53</v>
      </c>
      <c r="G27" s="6">
        <f>ROUND(+'Fiscal Services'!O122,0)</f>
        <v>30106</v>
      </c>
      <c r="H27" s="6">
        <f>ROUND(+'Fiscal Services'!V122,0)</f>
        <v>1212</v>
      </c>
      <c r="I27" s="8">
        <f t="shared" si="1"/>
        <v>24.84</v>
      </c>
      <c r="J27" s="7"/>
      <c r="K27" s="9">
        <f t="shared" si="2"/>
        <v>-0.027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ROUND(+'Fiscal Services'!O23,0)</f>
        <v>88574</v>
      </c>
      <c r="E28" s="6">
        <f>ROUND(+'Fiscal Services'!V23,0)</f>
        <v>2419</v>
      </c>
      <c r="F28" s="8">
        <f t="shared" si="0"/>
        <v>36.62</v>
      </c>
      <c r="G28" s="6">
        <f>ROUND(+'Fiscal Services'!O123,0)</f>
        <v>71442</v>
      </c>
      <c r="H28" s="6">
        <f>ROUND(+'Fiscal Services'!V123,0)</f>
        <v>1940</v>
      </c>
      <c r="I28" s="8">
        <f t="shared" si="1"/>
        <v>36.83</v>
      </c>
      <c r="J28" s="7"/>
      <c r="K28" s="9">
        <f t="shared" si="2"/>
        <v>0.0057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ROUND(+'Fiscal Services'!O24,0)</f>
        <v>357453</v>
      </c>
      <c r="E29" s="6">
        <f>ROUND(+'Fiscal Services'!V24,0)</f>
        <v>13790</v>
      </c>
      <c r="F29" s="8">
        <f t="shared" si="0"/>
        <v>25.92</v>
      </c>
      <c r="G29" s="6">
        <f>ROUND(+'Fiscal Services'!O124,0)</f>
        <v>413199</v>
      </c>
      <c r="H29" s="6">
        <f>ROUND(+'Fiscal Services'!V124,0)</f>
        <v>13198</v>
      </c>
      <c r="I29" s="8">
        <f t="shared" si="1"/>
        <v>31.31</v>
      </c>
      <c r="J29" s="7"/>
      <c r="K29" s="9">
        <f t="shared" si="2"/>
        <v>0.2079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ROUND(+'Fiscal Services'!O25,0)</f>
        <v>36222</v>
      </c>
      <c r="E30" s="6">
        <f>ROUND(+'Fiscal Services'!V25,0)</f>
        <v>2268</v>
      </c>
      <c r="F30" s="8">
        <f t="shared" si="0"/>
        <v>15.97</v>
      </c>
      <c r="G30" s="6">
        <f>ROUND(+'Fiscal Services'!O125,0)</f>
        <v>22619</v>
      </c>
      <c r="H30" s="6">
        <f>ROUND(+'Fiscal Services'!V125,0)</f>
        <v>1817</v>
      </c>
      <c r="I30" s="8">
        <f t="shared" si="1"/>
        <v>12.45</v>
      </c>
      <c r="J30" s="7"/>
      <c r="K30" s="9">
        <f t="shared" si="2"/>
        <v>-0.2204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ROUND(+'Fiscal Services'!O26,0)</f>
        <v>9839</v>
      </c>
      <c r="E31" s="6">
        <f>ROUND(+'Fiscal Services'!V26,0)</f>
        <v>1630</v>
      </c>
      <c r="F31" s="8">
        <f t="shared" si="0"/>
        <v>6.04</v>
      </c>
      <c r="G31" s="6">
        <f>ROUND(+'Fiscal Services'!O126,0)</f>
        <v>4762</v>
      </c>
      <c r="H31" s="6">
        <f>ROUND(+'Fiscal Services'!V126,0)</f>
        <v>1521</v>
      </c>
      <c r="I31" s="8">
        <f t="shared" si="1"/>
        <v>3.13</v>
      </c>
      <c r="J31" s="7"/>
      <c r="K31" s="9">
        <f t="shared" si="2"/>
        <v>-0.4818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ROUND(+'Fiscal Services'!O27,0)</f>
        <v>11624</v>
      </c>
      <c r="E32" s="6">
        <f>ROUND(+'Fiscal Services'!V27,0)</f>
        <v>31658</v>
      </c>
      <c r="F32" s="8">
        <f t="shared" si="0"/>
        <v>0.37</v>
      </c>
      <c r="G32" s="6">
        <f>ROUND(+'Fiscal Services'!O127,0)</f>
        <v>9210</v>
      </c>
      <c r="H32" s="6">
        <f>ROUND(+'Fiscal Services'!V127,0)</f>
        <v>33827</v>
      </c>
      <c r="I32" s="8">
        <f t="shared" si="1"/>
        <v>0.27</v>
      </c>
      <c r="J32" s="7"/>
      <c r="K32" s="9">
        <f t="shared" si="2"/>
        <v>-0.2703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ROUND(+'Fiscal Services'!O28,0)</f>
        <v>12209</v>
      </c>
      <c r="E33" s="6">
        <f>ROUND(+'Fiscal Services'!V28,0)</f>
        <v>11731</v>
      </c>
      <c r="F33" s="8">
        <f t="shared" si="0"/>
        <v>1.04</v>
      </c>
      <c r="G33" s="6">
        <f>ROUND(+'Fiscal Services'!O128,0)</f>
        <v>3449</v>
      </c>
      <c r="H33" s="6">
        <f>ROUND(+'Fiscal Services'!V128,0)</f>
        <v>12132</v>
      </c>
      <c r="I33" s="8">
        <f t="shared" si="1"/>
        <v>0.28</v>
      </c>
      <c r="J33" s="7"/>
      <c r="K33" s="9">
        <f t="shared" si="2"/>
        <v>-0.7308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ROUND(+'Fiscal Services'!O29,0)</f>
        <v>131072</v>
      </c>
      <c r="E34" s="6">
        <f>ROUND(+'Fiscal Services'!V29,0)</f>
        <v>6208</v>
      </c>
      <c r="F34" s="8">
        <f t="shared" si="0"/>
        <v>21.11</v>
      </c>
      <c r="G34" s="6">
        <f>ROUND(+'Fiscal Services'!O129,0)</f>
        <v>148322</v>
      </c>
      <c r="H34" s="6">
        <f>ROUND(+'Fiscal Services'!V129,0)</f>
        <v>6490</v>
      </c>
      <c r="I34" s="8">
        <f t="shared" si="1"/>
        <v>22.85</v>
      </c>
      <c r="J34" s="7"/>
      <c r="K34" s="9">
        <f t="shared" si="2"/>
        <v>0.0824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ROUND(+'Fiscal Services'!O30,0)</f>
        <v>16819</v>
      </c>
      <c r="E35" s="6">
        <f>ROUND(+'Fiscal Services'!V30,0)</f>
        <v>1836</v>
      </c>
      <c r="F35" s="8">
        <f t="shared" si="0"/>
        <v>9.16</v>
      </c>
      <c r="G35" s="6">
        <f>ROUND(+'Fiscal Services'!O130,0)</f>
        <v>21980</v>
      </c>
      <c r="H35" s="6">
        <f>ROUND(+'Fiscal Services'!V130,0)</f>
        <v>1549</v>
      </c>
      <c r="I35" s="8">
        <f t="shared" si="1"/>
        <v>14.19</v>
      </c>
      <c r="J35" s="7"/>
      <c r="K35" s="9">
        <f t="shared" si="2"/>
        <v>0.5491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ROUND(+'Fiscal Services'!O31,0)</f>
        <v>5149</v>
      </c>
      <c r="E36" s="6">
        <f>ROUND(+'Fiscal Services'!V31,0)</f>
        <v>252</v>
      </c>
      <c r="F36" s="8">
        <f t="shared" si="0"/>
        <v>20.43</v>
      </c>
      <c r="G36" s="6">
        <f>ROUND(+'Fiscal Services'!O131,0)</f>
        <v>7321</v>
      </c>
      <c r="H36" s="6">
        <f>ROUND(+'Fiscal Services'!V131,0)</f>
        <v>237</v>
      </c>
      <c r="I36" s="8">
        <f t="shared" si="1"/>
        <v>30.89</v>
      </c>
      <c r="J36" s="7"/>
      <c r="K36" s="9">
        <f t="shared" si="2"/>
        <v>0.512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ROUND(+'Fiscal Services'!O32,0)</f>
        <v>40750</v>
      </c>
      <c r="E37" s="6">
        <f>ROUND(+'Fiscal Services'!V32,0)</f>
        <v>22063</v>
      </c>
      <c r="F37" s="8">
        <f t="shared" si="0"/>
        <v>1.85</v>
      </c>
      <c r="G37" s="6">
        <f>ROUND(+'Fiscal Services'!O132,0)</f>
        <v>8404</v>
      </c>
      <c r="H37" s="6">
        <f>ROUND(+'Fiscal Services'!V132,0)</f>
        <v>21554</v>
      </c>
      <c r="I37" s="8">
        <f t="shared" si="1"/>
        <v>0.39</v>
      </c>
      <c r="J37" s="7"/>
      <c r="K37" s="9">
        <f t="shared" si="2"/>
        <v>-0.7892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ROUND(+'Fiscal Services'!O33,0)</f>
        <v>25856</v>
      </c>
      <c r="E38" s="6">
        <f>ROUND(+'Fiscal Services'!V33,0)</f>
        <v>224</v>
      </c>
      <c r="F38" s="8">
        <f t="shared" si="0"/>
        <v>115.43</v>
      </c>
      <c r="G38" s="6">
        <f>ROUND(+'Fiscal Services'!O133,0)</f>
        <v>10302</v>
      </c>
      <c r="H38" s="6">
        <f>ROUND(+'Fiscal Services'!V133,0)</f>
        <v>509</v>
      </c>
      <c r="I38" s="8">
        <f t="shared" si="1"/>
        <v>20.24</v>
      </c>
      <c r="J38" s="7"/>
      <c r="K38" s="9">
        <f t="shared" si="2"/>
        <v>-0.8247</v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Services'!O34,0)</f>
        <v>52577</v>
      </c>
      <c r="E39" s="6">
        <f>ROUND(+'Fiscal Services'!V34,0)</f>
        <v>47661</v>
      </c>
      <c r="F39" s="8">
        <f t="shared" si="0"/>
        <v>1.1</v>
      </c>
      <c r="G39" s="6">
        <f>ROUND(+'Fiscal Services'!O134,0)</f>
        <v>83158</v>
      </c>
      <c r="H39" s="6">
        <f>ROUND(+'Fiscal Services'!V134,0)</f>
        <v>52314</v>
      </c>
      <c r="I39" s="8">
        <f t="shared" si="1"/>
        <v>1.59</v>
      </c>
      <c r="J39" s="7"/>
      <c r="K39" s="9">
        <f t="shared" si="2"/>
        <v>0.4455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ROUND(+'Fiscal Services'!O35,0)</f>
        <v>29642</v>
      </c>
      <c r="E40" s="6">
        <f>ROUND(+'Fiscal Services'!V35,0)</f>
        <v>4378</v>
      </c>
      <c r="F40" s="8">
        <f t="shared" si="0"/>
        <v>6.77</v>
      </c>
      <c r="G40" s="6">
        <f>ROUND(+'Fiscal Services'!O135,0)</f>
        <v>29238</v>
      </c>
      <c r="H40" s="6">
        <f>ROUND(+'Fiscal Services'!V135,0)</f>
        <v>4690</v>
      </c>
      <c r="I40" s="8">
        <f t="shared" si="1"/>
        <v>6.23</v>
      </c>
      <c r="J40" s="7"/>
      <c r="K40" s="9">
        <f t="shared" si="2"/>
        <v>-0.0798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ROUND(+'Fiscal Services'!O36,0)</f>
        <v>3717</v>
      </c>
      <c r="E41" s="6">
        <f>ROUND(+'Fiscal Services'!V36,0)</f>
        <v>1264</v>
      </c>
      <c r="F41" s="8">
        <f t="shared" si="0"/>
        <v>2.94</v>
      </c>
      <c r="G41" s="6">
        <f>ROUND(+'Fiscal Services'!O136,0)</f>
        <v>9102</v>
      </c>
      <c r="H41" s="6">
        <f>ROUND(+'Fiscal Services'!V136,0)</f>
        <v>1369</v>
      </c>
      <c r="I41" s="8">
        <f t="shared" si="1"/>
        <v>6.65</v>
      </c>
      <c r="J41" s="7"/>
      <c r="K41" s="9">
        <f t="shared" si="2"/>
        <v>1.2619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Services'!O37,0)</f>
        <v>844956</v>
      </c>
      <c r="E42" s="6">
        <f>ROUND(+'Fiscal Services'!V37,0)</f>
        <v>13168</v>
      </c>
      <c r="F42" s="8">
        <f t="shared" si="0"/>
        <v>64.17</v>
      </c>
      <c r="G42" s="6">
        <f>ROUND(+'Fiscal Services'!O137,0)</f>
        <v>728998</v>
      </c>
      <c r="H42" s="6">
        <f>ROUND(+'Fiscal Services'!V137,0)</f>
        <v>12871</v>
      </c>
      <c r="I42" s="8">
        <f t="shared" si="1"/>
        <v>56.64</v>
      </c>
      <c r="J42" s="7"/>
      <c r="K42" s="9">
        <f t="shared" si="2"/>
        <v>-0.1173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ROUND(+'Fiscal Services'!O38,0)</f>
        <v>36003</v>
      </c>
      <c r="E43" s="6">
        <f>ROUND(+'Fiscal Services'!V38,0)</f>
        <v>5790</v>
      </c>
      <c r="F43" s="8">
        <f t="shared" si="0"/>
        <v>6.22</v>
      </c>
      <c r="G43" s="6">
        <f>ROUND(+'Fiscal Services'!O138,0)</f>
        <v>44694</v>
      </c>
      <c r="H43" s="6">
        <f>ROUND(+'Fiscal Services'!V138,0)</f>
        <v>5972</v>
      </c>
      <c r="I43" s="8">
        <f t="shared" si="1"/>
        <v>7.48</v>
      </c>
      <c r="J43" s="7"/>
      <c r="K43" s="9">
        <f t="shared" si="2"/>
        <v>0.2026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ROUND(+'Fiscal Services'!O39,0)</f>
        <v>4352</v>
      </c>
      <c r="E44" s="6">
        <f>ROUND(+'Fiscal Services'!V39,0)</f>
        <v>4926</v>
      </c>
      <c r="F44" s="8">
        <f t="shared" si="0"/>
        <v>0.88</v>
      </c>
      <c r="G44" s="6">
        <f>ROUND(+'Fiscal Services'!O139,0)</f>
        <v>1487</v>
      </c>
      <c r="H44" s="6">
        <f>ROUND(+'Fiscal Services'!V139,0)</f>
        <v>4607</v>
      </c>
      <c r="I44" s="8">
        <f t="shared" si="1"/>
        <v>0.32</v>
      </c>
      <c r="J44" s="7"/>
      <c r="K44" s="9">
        <f t="shared" si="2"/>
        <v>-0.6364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ROUND(+'Fiscal Services'!O40,0)</f>
        <v>10887</v>
      </c>
      <c r="E45" s="6">
        <f>ROUND(+'Fiscal Services'!V40,0)</f>
        <v>2275</v>
      </c>
      <c r="F45" s="8">
        <f t="shared" si="0"/>
        <v>4.79</v>
      </c>
      <c r="G45" s="6">
        <f>ROUND(+'Fiscal Services'!O140,0)</f>
        <v>4086</v>
      </c>
      <c r="H45" s="6">
        <f>ROUND(+'Fiscal Services'!V140,0)</f>
        <v>2016</v>
      </c>
      <c r="I45" s="8">
        <f t="shared" si="1"/>
        <v>2.03</v>
      </c>
      <c r="J45" s="7"/>
      <c r="K45" s="9">
        <f t="shared" si="2"/>
        <v>-0.5762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ROUND(+'Fiscal Services'!O41,0)</f>
        <v>14171</v>
      </c>
      <c r="E46" s="6">
        <f>ROUND(+'Fiscal Services'!V41,0)</f>
        <v>5384</v>
      </c>
      <c r="F46" s="8">
        <f t="shared" si="0"/>
        <v>2.63</v>
      </c>
      <c r="G46" s="6">
        <f>ROUND(+'Fiscal Services'!O141,0)</f>
        <v>0</v>
      </c>
      <c r="H46" s="6">
        <f>ROUND(+'Fiscal Services'!V141,0)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ROUND(+'Fiscal Services'!O42,0)</f>
        <v>4059</v>
      </c>
      <c r="E47" s="6">
        <f>ROUND(+'Fiscal Services'!V42,0)</f>
        <v>521</v>
      </c>
      <c r="F47" s="8">
        <f t="shared" si="0"/>
        <v>7.79</v>
      </c>
      <c r="G47" s="6">
        <f>ROUND(+'Fiscal Services'!O142,0)</f>
        <v>6666</v>
      </c>
      <c r="H47" s="6">
        <f>ROUND(+'Fiscal Services'!V142,0)</f>
        <v>588</v>
      </c>
      <c r="I47" s="8">
        <f t="shared" si="1"/>
        <v>11.34</v>
      </c>
      <c r="J47" s="7"/>
      <c r="K47" s="9">
        <f t="shared" si="2"/>
        <v>0.4557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ROUND(+'Fiscal Services'!O43,0)</f>
        <v>44118</v>
      </c>
      <c r="E48" s="6">
        <f>ROUND(+'Fiscal Services'!V43,0)</f>
        <v>1899</v>
      </c>
      <c r="F48" s="8">
        <f t="shared" si="0"/>
        <v>23.23</v>
      </c>
      <c r="G48" s="6">
        <f>ROUND(+'Fiscal Services'!O143,0)</f>
        <v>37550</v>
      </c>
      <c r="H48" s="6">
        <f>ROUND(+'Fiscal Services'!V143,0)</f>
        <v>1895</v>
      </c>
      <c r="I48" s="8">
        <f t="shared" si="1"/>
        <v>19.82</v>
      </c>
      <c r="J48" s="7"/>
      <c r="K48" s="9">
        <f t="shared" si="2"/>
        <v>-0.1468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ROUND(+'Fiscal Services'!O44,0)</f>
        <v>74745</v>
      </c>
      <c r="E49" s="6">
        <f>ROUND(+'Fiscal Services'!V44,0)</f>
        <v>20908</v>
      </c>
      <c r="F49" s="8">
        <f t="shared" si="0"/>
        <v>3.57</v>
      </c>
      <c r="G49" s="6">
        <f>ROUND(+'Fiscal Services'!O144,0)</f>
        <v>64105</v>
      </c>
      <c r="H49" s="6">
        <f>ROUND(+'Fiscal Services'!V144,0)</f>
        <v>21534</v>
      </c>
      <c r="I49" s="8">
        <f t="shared" si="1"/>
        <v>2.98</v>
      </c>
      <c r="J49" s="7"/>
      <c r="K49" s="9">
        <f t="shared" si="2"/>
        <v>-0.1653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Services'!O45,0)</f>
        <v>358039</v>
      </c>
      <c r="E50" s="6">
        <f>ROUND(+'Fiscal Services'!V45,0)</f>
        <v>48016</v>
      </c>
      <c r="F50" s="8">
        <f t="shared" si="0"/>
        <v>7.46</v>
      </c>
      <c r="G50" s="6">
        <f>ROUND(+'Fiscal Services'!O145,0)</f>
        <v>274292</v>
      </c>
      <c r="H50" s="6">
        <f>ROUND(+'Fiscal Services'!V145,0)</f>
        <v>48950</v>
      </c>
      <c r="I50" s="8">
        <f t="shared" si="1"/>
        <v>5.6</v>
      </c>
      <c r="J50" s="7"/>
      <c r="K50" s="9">
        <f t="shared" si="2"/>
        <v>-0.2493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ROUND(+'Fiscal Services'!O46,0)</f>
        <v>8969</v>
      </c>
      <c r="E51" s="6">
        <f>ROUND(+'Fiscal Services'!V46,0)</f>
        <v>501</v>
      </c>
      <c r="F51" s="8">
        <f t="shared" si="0"/>
        <v>17.9</v>
      </c>
      <c r="G51" s="6">
        <f>ROUND(+'Fiscal Services'!O146,0)</f>
        <v>10462</v>
      </c>
      <c r="H51" s="6">
        <f>ROUND(+'Fiscal Services'!V146,0)</f>
        <v>591</v>
      </c>
      <c r="I51" s="8">
        <f t="shared" si="1"/>
        <v>17.7</v>
      </c>
      <c r="J51" s="7"/>
      <c r="K51" s="9">
        <f t="shared" si="2"/>
        <v>-0.0112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ROUND(+'Fiscal Services'!O47,0)</f>
        <v>44050</v>
      </c>
      <c r="E52" s="6">
        <f>ROUND(+'Fiscal Services'!V47,0)</f>
        <v>23626</v>
      </c>
      <c r="F52" s="8">
        <f t="shared" si="0"/>
        <v>1.86</v>
      </c>
      <c r="G52" s="6">
        <f>ROUND(+'Fiscal Services'!O147,0)</f>
        <v>17962</v>
      </c>
      <c r="H52" s="6">
        <f>ROUND(+'Fiscal Services'!V147,0)</f>
        <v>24107</v>
      </c>
      <c r="I52" s="8">
        <f t="shared" si="1"/>
        <v>0.75</v>
      </c>
      <c r="J52" s="7"/>
      <c r="K52" s="9">
        <f t="shared" si="2"/>
        <v>-0.5968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ROUND(+'Fiscal Services'!O48,0)</f>
        <v>30681</v>
      </c>
      <c r="E53" s="6">
        <f>ROUND(+'Fiscal Services'!V48,0)</f>
        <v>36964</v>
      </c>
      <c r="F53" s="8">
        <f t="shared" si="0"/>
        <v>0.83</v>
      </c>
      <c r="G53" s="6">
        <f>ROUND(+'Fiscal Services'!O148,0)</f>
        <v>38937</v>
      </c>
      <c r="H53" s="6">
        <f>ROUND(+'Fiscal Services'!V148,0)</f>
        <v>40193</v>
      </c>
      <c r="I53" s="8">
        <f t="shared" si="1"/>
        <v>0.97</v>
      </c>
      <c r="J53" s="7"/>
      <c r="K53" s="9">
        <f t="shared" si="2"/>
        <v>0.1687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ROUND(+'Fiscal Services'!O49,0)</f>
        <v>19179</v>
      </c>
      <c r="E54" s="6">
        <f>ROUND(+'Fiscal Services'!V49,0)</f>
        <v>11965</v>
      </c>
      <c r="F54" s="8">
        <f t="shared" si="0"/>
        <v>1.6</v>
      </c>
      <c r="G54" s="6">
        <f>ROUND(+'Fiscal Services'!O149,0)</f>
        <v>14497</v>
      </c>
      <c r="H54" s="6">
        <f>ROUND(+'Fiscal Services'!V149,0)</f>
        <v>12684</v>
      </c>
      <c r="I54" s="8">
        <f t="shared" si="1"/>
        <v>1.14</v>
      </c>
      <c r="J54" s="7"/>
      <c r="K54" s="9">
        <f t="shared" si="2"/>
        <v>-0.2875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ROUND(+'Fiscal Services'!O50,0)</f>
        <v>-85938</v>
      </c>
      <c r="E55" s="6">
        <f>ROUND(+'Fiscal Services'!V50,0)</f>
        <v>7752</v>
      </c>
      <c r="F55" s="8">
        <f t="shared" si="0"/>
        <v>-11.09</v>
      </c>
      <c r="G55" s="6">
        <f>ROUND(+'Fiscal Services'!O150,0)</f>
        <v>13189</v>
      </c>
      <c r="H55" s="6">
        <f>ROUND(+'Fiscal Services'!V150,0)</f>
        <v>8079</v>
      </c>
      <c r="I55" s="8">
        <f t="shared" si="1"/>
        <v>1.63</v>
      </c>
      <c r="J55" s="7"/>
      <c r="K55" s="9">
        <f t="shared" si="2"/>
        <v>-1.147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ROUND(+'Fiscal Services'!O51,0)</f>
        <v>9996</v>
      </c>
      <c r="E56" s="6">
        <f>ROUND(+'Fiscal Services'!V51,0)</f>
        <v>289</v>
      </c>
      <c r="F56" s="8">
        <f t="shared" si="0"/>
        <v>34.59</v>
      </c>
      <c r="G56" s="6">
        <f>ROUND(+'Fiscal Services'!O151,0)</f>
        <v>10528</v>
      </c>
      <c r="H56" s="6">
        <f>ROUND(+'Fiscal Services'!V151,0)</f>
        <v>1252</v>
      </c>
      <c r="I56" s="8">
        <f t="shared" si="1"/>
        <v>8.41</v>
      </c>
      <c r="J56" s="7"/>
      <c r="K56" s="9">
        <f t="shared" si="2"/>
        <v>-0.7569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ROUND(+'Fiscal Services'!O52,0)</f>
        <v>8997</v>
      </c>
      <c r="E57" s="6">
        <f>ROUND(+'Fiscal Services'!V52,0)</f>
        <v>15861</v>
      </c>
      <c r="F57" s="8">
        <f t="shared" si="0"/>
        <v>0.57</v>
      </c>
      <c r="G57" s="6">
        <f>ROUND(+'Fiscal Services'!O152,0)</f>
        <v>4996</v>
      </c>
      <c r="H57" s="6">
        <f>ROUND(+'Fiscal Services'!V152,0)</f>
        <v>15975</v>
      </c>
      <c r="I57" s="8">
        <f t="shared" si="1"/>
        <v>0.31</v>
      </c>
      <c r="J57" s="7"/>
      <c r="K57" s="9">
        <f t="shared" si="2"/>
        <v>-0.4561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ROUND(+'Fiscal Services'!O53,0)</f>
        <v>171206</v>
      </c>
      <c r="E58" s="6">
        <f>ROUND(+'Fiscal Services'!V53,0)</f>
        <v>21255</v>
      </c>
      <c r="F58" s="8">
        <f t="shared" si="0"/>
        <v>8.05</v>
      </c>
      <c r="G58" s="6">
        <f>ROUND(+'Fiscal Services'!O153,0)</f>
        <v>49264</v>
      </c>
      <c r="H58" s="6">
        <f>ROUND(+'Fiscal Services'!V153,0)</f>
        <v>22355</v>
      </c>
      <c r="I58" s="8">
        <f t="shared" si="1"/>
        <v>2.2</v>
      </c>
      <c r="J58" s="7"/>
      <c r="K58" s="9">
        <f t="shared" si="2"/>
        <v>-0.7267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ROUND(+'Fiscal Services'!O54,0)</f>
        <v>14642</v>
      </c>
      <c r="E59" s="6">
        <f>ROUND(+'Fiscal Services'!V54,0)</f>
        <v>4055</v>
      </c>
      <c r="F59" s="8">
        <f t="shared" si="0"/>
        <v>3.61</v>
      </c>
      <c r="G59" s="6">
        <f>ROUND(+'Fiscal Services'!O154,0)</f>
        <v>9644</v>
      </c>
      <c r="H59" s="6">
        <f>ROUND(+'Fiscal Services'!V154,0)</f>
        <v>4400</v>
      </c>
      <c r="I59" s="8">
        <f t="shared" si="1"/>
        <v>2.19</v>
      </c>
      <c r="J59" s="7"/>
      <c r="K59" s="9">
        <f t="shared" si="2"/>
        <v>-0.3934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ROUND(+'Fiscal Services'!O55,0)</f>
        <v>20050</v>
      </c>
      <c r="E60" s="6">
        <f>ROUND(+'Fiscal Services'!V55,0)</f>
        <v>494</v>
      </c>
      <c r="F60" s="8">
        <f t="shared" si="0"/>
        <v>40.59</v>
      </c>
      <c r="G60" s="6">
        <f>ROUND(+'Fiscal Services'!O155,0)</f>
        <v>15599</v>
      </c>
      <c r="H60" s="6">
        <f>ROUND(+'Fiscal Services'!V155,0)</f>
        <v>623</v>
      </c>
      <c r="I60" s="8">
        <f t="shared" si="1"/>
        <v>25.04</v>
      </c>
      <c r="J60" s="7"/>
      <c r="K60" s="9">
        <f t="shared" si="2"/>
        <v>-0.3831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ROUND(+'Fiscal Services'!O56,0)</f>
        <v>141867</v>
      </c>
      <c r="E61" s="6">
        <f>ROUND(+'Fiscal Services'!V56,0)</f>
        <v>28659</v>
      </c>
      <c r="F61" s="8">
        <f t="shared" si="0"/>
        <v>4.95</v>
      </c>
      <c r="G61" s="6">
        <f>ROUND(+'Fiscal Services'!O156,0)</f>
        <v>140957</v>
      </c>
      <c r="H61" s="6">
        <f>ROUND(+'Fiscal Services'!V156,0)</f>
        <v>28694</v>
      </c>
      <c r="I61" s="8">
        <f t="shared" si="1"/>
        <v>4.91</v>
      </c>
      <c r="J61" s="7"/>
      <c r="K61" s="9">
        <f t="shared" si="2"/>
        <v>-0.0081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ROUND(+'Fiscal Services'!O57,0)</f>
        <v>28571</v>
      </c>
      <c r="E62" s="6">
        <f>ROUND(+'Fiscal Services'!V57,0)</f>
        <v>30005</v>
      </c>
      <c r="F62" s="8">
        <f t="shared" si="0"/>
        <v>0.95</v>
      </c>
      <c r="G62" s="6">
        <f>ROUND(+'Fiscal Services'!O157,0)</f>
        <v>18854</v>
      </c>
      <c r="H62" s="6">
        <f>ROUND(+'Fiscal Services'!V157,0)</f>
        <v>32043</v>
      </c>
      <c r="I62" s="8">
        <f t="shared" si="1"/>
        <v>0.59</v>
      </c>
      <c r="J62" s="7"/>
      <c r="K62" s="9">
        <f t="shared" si="2"/>
        <v>-0.3789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ROUND(+'Fiscal Services'!O58,0)</f>
        <v>11120</v>
      </c>
      <c r="E63" s="6">
        <f>ROUND(+'Fiscal Services'!V58,0)</f>
        <v>3063</v>
      </c>
      <c r="F63" s="8">
        <f t="shared" si="0"/>
        <v>3.63</v>
      </c>
      <c r="G63" s="6">
        <f>ROUND(+'Fiscal Services'!O158,0)</f>
        <v>5154</v>
      </c>
      <c r="H63" s="6">
        <f>ROUND(+'Fiscal Services'!V158,0)</f>
        <v>3023</v>
      </c>
      <c r="I63" s="8">
        <f t="shared" si="1"/>
        <v>1.7</v>
      </c>
      <c r="J63" s="7"/>
      <c r="K63" s="9">
        <f t="shared" si="2"/>
        <v>-0.5317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ROUND(+'Fiscal Services'!O59,0)</f>
        <v>47467</v>
      </c>
      <c r="E64" s="6">
        <f>ROUND(+'Fiscal Services'!V59,0)</f>
        <v>897</v>
      </c>
      <c r="F64" s="8">
        <f t="shared" si="0"/>
        <v>52.92</v>
      </c>
      <c r="G64" s="6">
        <f>ROUND(+'Fiscal Services'!O159,0)</f>
        <v>41377</v>
      </c>
      <c r="H64" s="6">
        <f>ROUND(+'Fiscal Services'!V159,0)</f>
        <v>937</v>
      </c>
      <c r="I64" s="8">
        <f t="shared" si="1"/>
        <v>44.16</v>
      </c>
      <c r="J64" s="7"/>
      <c r="K64" s="9">
        <f t="shared" si="2"/>
        <v>-0.1655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ROUND(+'Fiscal Services'!O60,0)</f>
        <v>24716</v>
      </c>
      <c r="E65" s="6">
        <f>ROUND(+'Fiscal Services'!V60,0)</f>
        <v>1330</v>
      </c>
      <c r="F65" s="8">
        <f t="shared" si="0"/>
        <v>18.58</v>
      </c>
      <c r="G65" s="6">
        <f>ROUND(+'Fiscal Services'!O160,0)</f>
        <v>34419</v>
      </c>
      <c r="H65" s="6">
        <f>ROUND(+'Fiscal Services'!V160,0)</f>
        <v>2219</v>
      </c>
      <c r="I65" s="8">
        <f t="shared" si="1"/>
        <v>15.51</v>
      </c>
      <c r="J65" s="7"/>
      <c r="K65" s="9">
        <f t="shared" si="2"/>
        <v>-0.1652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ROUND(+'Fiscal Services'!O61,0)</f>
        <v>25472</v>
      </c>
      <c r="E66" s="6">
        <f>ROUND(+'Fiscal Services'!V61,0)</f>
        <v>4449</v>
      </c>
      <c r="F66" s="8">
        <f t="shared" si="0"/>
        <v>5.73</v>
      </c>
      <c r="G66" s="6">
        <f>ROUND(+'Fiscal Services'!O161,0)</f>
        <v>55187</v>
      </c>
      <c r="H66" s="6">
        <f>ROUND(+'Fiscal Services'!V161,0)</f>
        <v>4267</v>
      </c>
      <c r="I66" s="8">
        <f t="shared" si="1"/>
        <v>12.93</v>
      </c>
      <c r="J66" s="7"/>
      <c r="K66" s="9">
        <f t="shared" si="2"/>
        <v>1.2565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ROUND(+'Fiscal Services'!O62,0)</f>
        <v>11294</v>
      </c>
      <c r="E67" s="6">
        <f>ROUND(+'Fiscal Services'!V62,0)</f>
        <v>1717</v>
      </c>
      <c r="F67" s="8">
        <f t="shared" si="0"/>
        <v>6.58</v>
      </c>
      <c r="G67" s="6">
        <f>ROUND(+'Fiscal Services'!O162,0)</f>
        <v>8895</v>
      </c>
      <c r="H67" s="6">
        <f>ROUND(+'Fiscal Services'!V162,0)</f>
        <v>1813</v>
      </c>
      <c r="I67" s="8">
        <f t="shared" si="1"/>
        <v>4.91</v>
      </c>
      <c r="J67" s="7"/>
      <c r="K67" s="9">
        <f t="shared" si="2"/>
        <v>-0.2538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ROUND(+'Fiscal Services'!O63,0)</f>
        <v>1417808</v>
      </c>
      <c r="E68" s="6">
        <f>ROUND(+'Fiscal Services'!V63,0)</f>
        <v>34477</v>
      </c>
      <c r="F68" s="8">
        <f t="shared" si="0"/>
        <v>41.12</v>
      </c>
      <c r="G68" s="6">
        <f>ROUND(+'Fiscal Services'!O163,0)</f>
        <v>1370290</v>
      </c>
      <c r="H68" s="6">
        <f>ROUND(+'Fiscal Services'!V163,0)</f>
        <v>34729</v>
      </c>
      <c r="I68" s="8">
        <f t="shared" si="1"/>
        <v>39.46</v>
      </c>
      <c r="J68" s="7"/>
      <c r="K68" s="9">
        <f t="shared" si="2"/>
        <v>-0.0404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ROUND(+'Fiscal Services'!O64,0)</f>
        <v>9962</v>
      </c>
      <c r="E69" s="6">
        <f>ROUND(+'Fiscal Services'!V64,0)</f>
        <v>7230</v>
      </c>
      <c r="F69" s="8">
        <f t="shared" si="0"/>
        <v>1.38</v>
      </c>
      <c r="G69" s="6">
        <f>ROUND(+'Fiscal Services'!O164,0)</f>
        <v>16971</v>
      </c>
      <c r="H69" s="6">
        <f>ROUND(+'Fiscal Services'!V164,0)</f>
        <v>6463</v>
      </c>
      <c r="I69" s="8">
        <f t="shared" si="1"/>
        <v>2.63</v>
      </c>
      <c r="J69" s="7"/>
      <c r="K69" s="9">
        <f t="shared" si="2"/>
        <v>0.9058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ROUND(+'Fiscal Services'!O65,0)</f>
        <v>10987</v>
      </c>
      <c r="E70" s="6">
        <f>ROUND(+'Fiscal Services'!V65,0)</f>
        <v>2799</v>
      </c>
      <c r="F70" s="8">
        <f t="shared" si="0"/>
        <v>3.93</v>
      </c>
      <c r="G70" s="6">
        <f>ROUND(+'Fiscal Services'!O165,0)</f>
        <v>10741</v>
      </c>
      <c r="H70" s="6">
        <f>ROUND(+'Fiscal Services'!V165,0)</f>
        <v>2947</v>
      </c>
      <c r="I70" s="8">
        <f t="shared" si="1"/>
        <v>3.64</v>
      </c>
      <c r="J70" s="7"/>
      <c r="K70" s="9">
        <f t="shared" si="2"/>
        <v>-0.0738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ROUND(+'Fiscal Services'!O66,0)</f>
        <v>19886</v>
      </c>
      <c r="E71" s="6">
        <f>ROUND(+'Fiscal Services'!V66,0)</f>
        <v>1358</v>
      </c>
      <c r="F71" s="8">
        <f t="shared" si="0"/>
        <v>14.64</v>
      </c>
      <c r="G71" s="6">
        <f>ROUND(+'Fiscal Services'!O166,0)</f>
        <v>20595</v>
      </c>
      <c r="H71" s="6">
        <f>ROUND(+'Fiscal Services'!V166,0)</f>
        <v>614</v>
      </c>
      <c r="I71" s="8">
        <f t="shared" si="1"/>
        <v>33.54</v>
      </c>
      <c r="J71" s="7"/>
      <c r="K71" s="9">
        <f t="shared" si="2"/>
        <v>1.291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ROUND(+'Fiscal Services'!O67,0)</f>
        <v>61607</v>
      </c>
      <c r="E72" s="6">
        <f>ROUND(+'Fiscal Services'!V67,0)</f>
        <v>33572</v>
      </c>
      <c r="F72" s="8">
        <f t="shared" si="0"/>
        <v>1.84</v>
      </c>
      <c r="G72" s="6">
        <f>ROUND(+'Fiscal Services'!O167,0)</f>
        <v>18099</v>
      </c>
      <c r="H72" s="6">
        <f>ROUND(+'Fiscal Services'!V167,0)</f>
        <v>34768</v>
      </c>
      <c r="I72" s="8">
        <f t="shared" si="1"/>
        <v>0.52</v>
      </c>
      <c r="J72" s="7"/>
      <c r="K72" s="9">
        <f t="shared" si="2"/>
        <v>-0.7174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ROUND(+'Fiscal Services'!O68,0)</f>
        <v>113442</v>
      </c>
      <c r="E73" s="6">
        <f>ROUND(+'Fiscal Services'!V68,0)</f>
        <v>27113</v>
      </c>
      <c r="F73" s="8">
        <f t="shared" si="0"/>
        <v>4.18</v>
      </c>
      <c r="G73" s="6">
        <f>ROUND(+'Fiscal Services'!O168,0)</f>
        <v>39966</v>
      </c>
      <c r="H73" s="6">
        <f>ROUND(+'Fiscal Services'!V168,0)</f>
        <v>28692</v>
      </c>
      <c r="I73" s="8">
        <f t="shared" si="1"/>
        <v>1.39</v>
      </c>
      <c r="J73" s="7"/>
      <c r="K73" s="9">
        <f t="shared" si="2"/>
        <v>-0.6675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ROUND(+'Fiscal Services'!O69,0)</f>
        <v>315500</v>
      </c>
      <c r="E74" s="6">
        <f>ROUND(+'Fiscal Services'!V69,0)</f>
        <v>59724</v>
      </c>
      <c r="F74" s="8">
        <f t="shared" si="0"/>
        <v>5.28</v>
      </c>
      <c r="G74" s="6">
        <f>ROUND(+'Fiscal Services'!O169,0)</f>
        <v>115820</v>
      </c>
      <c r="H74" s="6">
        <f>ROUND(+'Fiscal Services'!V169,0)</f>
        <v>64334</v>
      </c>
      <c r="I74" s="8">
        <f t="shared" si="1"/>
        <v>1.8</v>
      </c>
      <c r="J74" s="7"/>
      <c r="K74" s="9">
        <f t="shared" si="2"/>
        <v>-0.6591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ROUND(+'Fiscal Services'!O70,0)</f>
        <v>215200</v>
      </c>
      <c r="E75" s="6">
        <f>ROUND(+'Fiscal Services'!V70,0)</f>
        <v>31048</v>
      </c>
      <c r="F75" s="8">
        <f aca="true" t="shared" si="3" ref="F75:F106">IF(D75=0,"",IF(E75=0,"",ROUND(D75/E75,2)))</f>
        <v>6.93</v>
      </c>
      <c r="G75" s="6">
        <f>ROUND(+'Fiscal Services'!O170,0)</f>
        <v>242210</v>
      </c>
      <c r="H75" s="6">
        <f>ROUND(+'Fiscal Services'!V170,0)</f>
        <v>31549</v>
      </c>
      <c r="I75" s="8">
        <f aca="true" t="shared" si="4" ref="I75:I106">IF(G75=0,"",IF(H75=0,"",ROUND(G75/H75,2)))</f>
        <v>7.68</v>
      </c>
      <c r="J75" s="7"/>
      <c r="K75" s="9">
        <f aca="true" t="shared" si="5" ref="K75:K106">IF(D75=0,"",IF(E75=0,"",IF(G75=0,"",IF(H75=0,"",ROUND(I75/F75-1,4)))))</f>
        <v>0.1082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ROUND(+'Fiscal Services'!O71,0)</f>
        <v>30971</v>
      </c>
      <c r="E76" s="6">
        <f>ROUND(+'Fiscal Services'!V71,0)</f>
        <v>1459</v>
      </c>
      <c r="F76" s="8">
        <f t="shared" si="3"/>
        <v>21.23</v>
      </c>
      <c r="G76" s="6">
        <f>ROUND(+'Fiscal Services'!O171,0)</f>
        <v>22672</v>
      </c>
      <c r="H76" s="6">
        <f>ROUND(+'Fiscal Services'!V171,0)</f>
        <v>1701</v>
      </c>
      <c r="I76" s="8">
        <f t="shared" si="4"/>
        <v>13.33</v>
      </c>
      <c r="J76" s="7"/>
      <c r="K76" s="9">
        <f t="shared" si="5"/>
        <v>-0.3721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ROUND(+'Fiscal Services'!O72,0)</f>
        <v>35591</v>
      </c>
      <c r="E77" s="6">
        <f>ROUND(+'Fiscal Services'!V72,0)</f>
        <v>560</v>
      </c>
      <c r="F77" s="8">
        <f t="shared" si="3"/>
        <v>63.56</v>
      </c>
      <c r="G77" s="6">
        <f>ROUND(+'Fiscal Services'!O172,0)</f>
        <v>32963</v>
      </c>
      <c r="H77" s="6">
        <f>ROUND(+'Fiscal Services'!V172,0)</f>
        <v>595</v>
      </c>
      <c r="I77" s="8">
        <f t="shared" si="4"/>
        <v>55.4</v>
      </c>
      <c r="J77" s="7"/>
      <c r="K77" s="9">
        <f t="shared" si="5"/>
        <v>-0.1284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ROUND(+'Fiscal Services'!O73,0)</f>
        <v>123075</v>
      </c>
      <c r="E78" s="6">
        <f>ROUND(+'Fiscal Services'!V73,0)</f>
        <v>18831</v>
      </c>
      <c r="F78" s="8">
        <f t="shared" si="3"/>
        <v>6.54</v>
      </c>
      <c r="G78" s="6">
        <f>ROUND(+'Fiscal Services'!O173,0)</f>
        <v>118512</v>
      </c>
      <c r="H78" s="6">
        <f>ROUND(+'Fiscal Services'!V173,0)</f>
        <v>17915</v>
      </c>
      <c r="I78" s="8">
        <f t="shared" si="4"/>
        <v>6.62</v>
      </c>
      <c r="J78" s="7"/>
      <c r="K78" s="9">
        <f t="shared" si="5"/>
        <v>0.0122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ROUND(+'Fiscal Services'!O74,0)</f>
        <v>0</v>
      </c>
      <c r="E79" s="6">
        <f>ROUND(+'Fiscal Services'!V74,0)</f>
        <v>1590</v>
      </c>
      <c r="F79" s="8">
        <f t="shared" si="3"/>
      </c>
      <c r="G79" s="6">
        <f>ROUND(+'Fiscal Services'!O174,0)</f>
        <v>0</v>
      </c>
      <c r="H79" s="6">
        <f>ROUND(+'Fiscal Services'!V174,0)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ROUND(+'Fiscal Services'!O75,0)</f>
        <v>61880</v>
      </c>
      <c r="E80" s="6">
        <f>ROUND(+'Fiscal Services'!V75,0)</f>
        <v>44834</v>
      </c>
      <c r="F80" s="8">
        <f t="shared" si="3"/>
        <v>1.38</v>
      </c>
      <c r="G80" s="6">
        <f>ROUND(+'Fiscal Services'!O175,0)</f>
        <v>87770</v>
      </c>
      <c r="H80" s="6">
        <f>ROUND(+'Fiscal Services'!V175,0)</f>
        <v>49418</v>
      </c>
      <c r="I80" s="8">
        <f t="shared" si="4"/>
        <v>1.78</v>
      </c>
      <c r="J80" s="7"/>
      <c r="K80" s="9">
        <f t="shared" si="5"/>
        <v>0.2899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ROUND(+'Fiscal Services'!O76,0)</f>
        <v>69632</v>
      </c>
      <c r="E81" s="6">
        <f>ROUND(+'Fiscal Services'!V76,0)</f>
        <v>3616</v>
      </c>
      <c r="F81" s="8">
        <f t="shared" si="3"/>
        <v>19.26</v>
      </c>
      <c r="G81" s="6">
        <f>ROUND(+'Fiscal Services'!O176,0)</f>
        <v>71975</v>
      </c>
      <c r="H81" s="6">
        <f>ROUND(+'Fiscal Services'!V176,0)</f>
        <v>3480</v>
      </c>
      <c r="I81" s="8">
        <f t="shared" si="4"/>
        <v>20.68</v>
      </c>
      <c r="J81" s="7"/>
      <c r="K81" s="9">
        <f t="shared" si="5"/>
        <v>0.0737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ROUND(+'Fiscal Services'!O77,0)</f>
        <v>9260</v>
      </c>
      <c r="E82" s="6">
        <f>ROUND(+'Fiscal Services'!V77,0)</f>
        <v>1442</v>
      </c>
      <c r="F82" s="8">
        <f t="shared" si="3"/>
        <v>6.42</v>
      </c>
      <c r="G82" s="6">
        <f>ROUND(+'Fiscal Services'!O177,0)</f>
        <v>7802</v>
      </c>
      <c r="H82" s="6">
        <f>ROUND(+'Fiscal Services'!V177,0)</f>
        <v>1566</v>
      </c>
      <c r="I82" s="8">
        <f t="shared" si="4"/>
        <v>4.98</v>
      </c>
      <c r="J82" s="7"/>
      <c r="K82" s="9">
        <f t="shared" si="5"/>
        <v>-0.2243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ROUND(+'Fiscal Services'!O78,0)</f>
        <v>36070</v>
      </c>
      <c r="E83" s="6">
        <f>ROUND(+'Fiscal Services'!V78,0)</f>
        <v>9049</v>
      </c>
      <c r="F83" s="8">
        <f t="shared" si="3"/>
        <v>3.99</v>
      </c>
      <c r="G83" s="6">
        <f>ROUND(+'Fiscal Services'!O178,0)</f>
        <v>50538</v>
      </c>
      <c r="H83" s="6">
        <f>ROUND(+'Fiscal Services'!V178,0)</f>
        <v>8663</v>
      </c>
      <c r="I83" s="8">
        <f t="shared" si="4"/>
        <v>5.83</v>
      </c>
      <c r="J83" s="7"/>
      <c r="K83" s="9">
        <f t="shared" si="5"/>
        <v>0.4612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ROUND(+'Fiscal Services'!O79,0)</f>
        <v>130838</v>
      </c>
      <c r="E84" s="6">
        <f>ROUND(+'Fiscal Services'!V79,0)</f>
        <v>44461</v>
      </c>
      <c r="F84" s="8">
        <f t="shared" si="3"/>
        <v>2.94</v>
      </c>
      <c r="G84" s="6">
        <f>ROUND(+'Fiscal Services'!O179,0)</f>
        <v>182097</v>
      </c>
      <c r="H84" s="6">
        <f>ROUND(+'Fiscal Services'!V179,0)</f>
        <v>43169</v>
      </c>
      <c r="I84" s="8">
        <f t="shared" si="4"/>
        <v>4.22</v>
      </c>
      <c r="J84" s="7"/>
      <c r="K84" s="9">
        <f t="shared" si="5"/>
        <v>0.4354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ROUND(+'Fiscal Services'!O80,0)</f>
        <v>7860</v>
      </c>
      <c r="E85" s="6">
        <f>ROUND(+'Fiscal Services'!V80,0)</f>
        <v>77</v>
      </c>
      <c r="F85" s="8">
        <f t="shared" si="3"/>
        <v>102.08</v>
      </c>
      <c r="G85" s="6">
        <f>ROUND(+'Fiscal Services'!O180,0)</f>
        <v>0</v>
      </c>
      <c r="H85" s="6">
        <f>ROUND(+'Fiscal Services'!V180,0)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ROUND(+'Fiscal Services'!O81,0)</f>
        <v>-43</v>
      </c>
      <c r="E86" s="6">
        <f>ROUND(+'Fiscal Services'!V81,0)</f>
        <v>6682</v>
      </c>
      <c r="F86" s="8">
        <f t="shared" si="3"/>
        <v>-0.01</v>
      </c>
      <c r="G86" s="6">
        <f>ROUND(+'Fiscal Services'!O181,0)</f>
        <v>20108</v>
      </c>
      <c r="H86" s="6">
        <f>ROUND(+'Fiscal Services'!V181,0)</f>
        <v>9834</v>
      </c>
      <c r="I86" s="8">
        <f t="shared" si="4"/>
        <v>2.04</v>
      </c>
      <c r="J86" s="7"/>
      <c r="K86" s="9">
        <f t="shared" si="5"/>
        <v>-205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ROUND(+'Fiscal Services'!O82,0)</f>
        <v>111884</v>
      </c>
      <c r="E87" s="6">
        <f>ROUND(+'Fiscal Services'!V82,0)</f>
        <v>13816</v>
      </c>
      <c r="F87" s="8">
        <f t="shared" si="3"/>
        <v>8.1</v>
      </c>
      <c r="G87" s="6">
        <f>ROUND(+'Fiscal Services'!O182,0)</f>
        <v>113551</v>
      </c>
      <c r="H87" s="6">
        <f>ROUND(+'Fiscal Services'!V182,0)</f>
        <v>12971</v>
      </c>
      <c r="I87" s="8">
        <f t="shared" si="4"/>
        <v>8.75</v>
      </c>
      <c r="J87" s="7"/>
      <c r="K87" s="9">
        <f t="shared" si="5"/>
        <v>0.0802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ROUND(+'Fiscal Services'!O83,0)</f>
        <v>10012</v>
      </c>
      <c r="E88" s="6">
        <f>ROUND(+'Fiscal Services'!V83,0)</f>
        <v>1135</v>
      </c>
      <c r="F88" s="8">
        <f t="shared" si="3"/>
        <v>8.82</v>
      </c>
      <c r="G88" s="6">
        <f>ROUND(+'Fiscal Services'!O183,0)</f>
        <v>7467</v>
      </c>
      <c r="H88" s="6">
        <f>ROUND(+'Fiscal Services'!V183,0)</f>
        <v>669</v>
      </c>
      <c r="I88" s="8">
        <f t="shared" si="4"/>
        <v>11.16</v>
      </c>
      <c r="J88" s="7"/>
      <c r="K88" s="9">
        <f t="shared" si="5"/>
        <v>0.2653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ROUND(+'Fiscal Services'!O84,0)</f>
        <v>15142</v>
      </c>
      <c r="E89" s="6">
        <f>ROUND(+'Fiscal Services'!V84,0)</f>
        <v>11160</v>
      </c>
      <c r="F89" s="8">
        <f t="shared" si="3"/>
        <v>1.36</v>
      </c>
      <c r="G89" s="6">
        <f>ROUND(+'Fiscal Services'!O184,0)</f>
        <v>5309</v>
      </c>
      <c r="H89" s="6">
        <f>ROUND(+'Fiscal Services'!V184,0)</f>
        <v>10112</v>
      </c>
      <c r="I89" s="8">
        <f t="shared" si="4"/>
        <v>0.53</v>
      </c>
      <c r="J89" s="7"/>
      <c r="K89" s="9">
        <f t="shared" si="5"/>
        <v>-0.6103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ROUND(+'Fiscal Services'!O85,0)</f>
        <v>15219</v>
      </c>
      <c r="E90" s="6">
        <f>ROUND(+'Fiscal Services'!V85,0)</f>
        <v>3267</v>
      </c>
      <c r="F90" s="8">
        <f t="shared" si="3"/>
        <v>4.66</v>
      </c>
      <c r="G90" s="6">
        <f>ROUND(+'Fiscal Services'!O185,0)</f>
        <v>18205</v>
      </c>
      <c r="H90" s="6">
        <f>ROUND(+'Fiscal Services'!V185,0)</f>
        <v>3245</v>
      </c>
      <c r="I90" s="8">
        <f t="shared" si="4"/>
        <v>5.61</v>
      </c>
      <c r="J90" s="7"/>
      <c r="K90" s="9">
        <f t="shared" si="5"/>
        <v>0.2039</v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ROUND(+'Fiscal Services'!O86,0)</f>
        <v>37954</v>
      </c>
      <c r="E91" s="6">
        <f>ROUND(+'Fiscal Services'!V86,0)</f>
        <v>1530</v>
      </c>
      <c r="F91" s="8">
        <f t="shared" si="3"/>
        <v>24.81</v>
      </c>
      <c r="G91" s="6">
        <f>ROUND(+'Fiscal Services'!O186,0)</f>
        <v>15231</v>
      </c>
      <c r="H91" s="6">
        <f>ROUND(+'Fiscal Services'!V186,0)</f>
        <v>1130</v>
      </c>
      <c r="I91" s="8">
        <f t="shared" si="4"/>
        <v>13.48</v>
      </c>
      <c r="J91" s="7"/>
      <c r="K91" s="9">
        <f t="shared" si="5"/>
        <v>-0.4567</v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ROUND(+'Fiscal Services'!O87,0)</f>
        <v>7095</v>
      </c>
      <c r="E92" s="6">
        <f>ROUND(+'Fiscal Services'!V87,0)</f>
        <v>1252</v>
      </c>
      <c r="F92" s="8">
        <f t="shared" si="3"/>
        <v>5.67</v>
      </c>
      <c r="G92" s="6">
        <f>ROUND(+'Fiscal Services'!O187,0)</f>
        <v>11107</v>
      </c>
      <c r="H92" s="6">
        <f>ROUND(+'Fiscal Services'!V187,0)</f>
        <v>505</v>
      </c>
      <c r="I92" s="8">
        <f t="shared" si="4"/>
        <v>21.99</v>
      </c>
      <c r="J92" s="7"/>
      <c r="K92" s="9">
        <f t="shared" si="5"/>
        <v>2.8783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ROUND(+'Fiscal Services'!O88,0)</f>
        <v>116292</v>
      </c>
      <c r="E93" s="6">
        <f>ROUND(+'Fiscal Services'!V88,0)</f>
        <v>7450</v>
      </c>
      <c r="F93" s="8">
        <f t="shared" si="3"/>
        <v>15.61</v>
      </c>
      <c r="G93" s="6">
        <f>ROUND(+'Fiscal Services'!O188,0)</f>
        <v>115278</v>
      </c>
      <c r="H93" s="6">
        <f>ROUND(+'Fiscal Services'!V188,0)</f>
        <v>8572</v>
      </c>
      <c r="I93" s="8">
        <f t="shared" si="4"/>
        <v>13.45</v>
      </c>
      <c r="J93" s="7"/>
      <c r="K93" s="9">
        <f t="shared" si="5"/>
        <v>-0.1384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ROUND(+'Fiscal Services'!O89,0)</f>
        <v>38948</v>
      </c>
      <c r="E94" s="6">
        <f>ROUND(+'Fiscal Services'!V89,0)</f>
        <v>3954</v>
      </c>
      <c r="F94" s="8">
        <f t="shared" si="3"/>
        <v>9.85</v>
      </c>
      <c r="G94" s="6">
        <f>ROUND(+'Fiscal Services'!O189,0)</f>
        <v>34540</v>
      </c>
      <c r="H94" s="6">
        <f>ROUND(+'Fiscal Services'!V189,0)</f>
        <v>4341</v>
      </c>
      <c r="I94" s="8">
        <f t="shared" si="4"/>
        <v>7.96</v>
      </c>
      <c r="J94" s="7"/>
      <c r="K94" s="9">
        <f t="shared" si="5"/>
        <v>-0.1919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ROUND(+'Fiscal Services'!O90,0)</f>
        <v>5384</v>
      </c>
      <c r="E95" s="6">
        <f>ROUND(+'Fiscal Services'!V90,0)</f>
        <v>3331</v>
      </c>
      <c r="F95" s="8">
        <f t="shared" si="3"/>
        <v>1.62</v>
      </c>
      <c r="G95" s="6">
        <f>ROUND(+'Fiscal Services'!O190,0)</f>
        <v>2939</v>
      </c>
      <c r="H95" s="6">
        <f>ROUND(+'Fiscal Services'!V190,0)</f>
        <v>3487</v>
      </c>
      <c r="I95" s="8">
        <f t="shared" si="4"/>
        <v>0.84</v>
      </c>
      <c r="J95" s="7"/>
      <c r="K95" s="9">
        <f t="shared" si="5"/>
        <v>-0.4815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ROUND(+'Fiscal Services'!O91,0)</f>
        <v>39727</v>
      </c>
      <c r="E96" s="6">
        <f>ROUND(+'Fiscal Services'!V91,0)</f>
        <v>15555</v>
      </c>
      <c r="F96" s="8">
        <f t="shared" si="3"/>
        <v>2.55</v>
      </c>
      <c r="G96" s="6">
        <f>ROUND(+'Fiscal Services'!O191,0)</f>
        <v>27183</v>
      </c>
      <c r="H96" s="6">
        <f>ROUND(+'Fiscal Services'!V191,0)</f>
        <v>16257</v>
      </c>
      <c r="I96" s="8">
        <f t="shared" si="4"/>
        <v>1.67</v>
      </c>
      <c r="J96" s="7"/>
      <c r="K96" s="9">
        <f t="shared" si="5"/>
        <v>-0.3451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ROUND(+'Fiscal Services'!O92,0)</f>
        <v>0</v>
      </c>
      <c r="E97" s="6">
        <f>ROUND(+'Fiscal Services'!V92,0)</f>
        <v>776</v>
      </c>
      <c r="F97" s="8">
        <f t="shared" si="3"/>
      </c>
      <c r="G97" s="6">
        <f>ROUND(+'Fiscal Services'!O192,0)</f>
        <v>0</v>
      </c>
      <c r="H97" s="6">
        <f>ROUND(+'Fiscal Services'!V192,0)</f>
        <v>897</v>
      </c>
      <c r="I97" s="8">
        <f t="shared" si="4"/>
      </c>
      <c r="J97" s="7"/>
      <c r="K97" s="9">
        <f t="shared" si="5"/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ROUND(+'Fiscal Services'!O93,0)</f>
        <v>635270</v>
      </c>
      <c r="E98" s="6">
        <f>ROUND(+'Fiscal Services'!V93,0)</f>
        <v>12695</v>
      </c>
      <c r="F98" s="8">
        <f t="shared" si="3"/>
        <v>50.04</v>
      </c>
      <c r="G98" s="6">
        <f>ROUND(+'Fiscal Services'!O193,0)</f>
        <v>616725</v>
      </c>
      <c r="H98" s="6">
        <f>ROUND(+'Fiscal Services'!V193,0)</f>
        <v>12672</v>
      </c>
      <c r="I98" s="8">
        <f t="shared" si="4"/>
        <v>48.67</v>
      </c>
      <c r="J98" s="7"/>
      <c r="K98" s="9">
        <f t="shared" si="5"/>
        <v>-0.0274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ROUND(+'Fiscal Services'!O94,0)</f>
        <v>54384</v>
      </c>
      <c r="E99" s="6">
        <f>ROUND(+'Fiscal Services'!V94,0)</f>
        <v>7232</v>
      </c>
      <c r="F99" s="8">
        <f t="shared" si="3"/>
        <v>7.52</v>
      </c>
      <c r="G99" s="6">
        <f>ROUND(+'Fiscal Services'!O194,0)</f>
        <v>53216</v>
      </c>
      <c r="H99" s="6">
        <f>ROUND(+'Fiscal Services'!V194,0)</f>
        <v>9260</v>
      </c>
      <c r="I99" s="8">
        <f t="shared" si="4"/>
        <v>5.75</v>
      </c>
      <c r="J99" s="7"/>
      <c r="K99" s="9">
        <f t="shared" si="5"/>
        <v>-0.2354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ROUND(+'Fiscal Services'!O95,0)</f>
        <v>33114</v>
      </c>
      <c r="E100" s="6">
        <f>ROUND(+'Fiscal Services'!V95,0)</f>
        <v>4763</v>
      </c>
      <c r="F100" s="8">
        <f t="shared" si="3"/>
        <v>6.95</v>
      </c>
      <c r="G100" s="6">
        <f>ROUND(+'Fiscal Services'!O195,0)</f>
        <v>30565</v>
      </c>
      <c r="H100" s="6">
        <f>ROUND(+'Fiscal Services'!V195,0)</f>
        <v>5095</v>
      </c>
      <c r="I100" s="8">
        <f t="shared" si="4"/>
        <v>6</v>
      </c>
      <c r="J100" s="7"/>
      <c r="K100" s="9">
        <f t="shared" si="5"/>
        <v>-0.1367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ROUND(+'Fiscal Services'!O96,0)</f>
        <v>30914</v>
      </c>
      <c r="E101" s="6">
        <f>ROUND(+'Fiscal Services'!V96,0)</f>
        <v>16033</v>
      </c>
      <c r="F101" s="8">
        <f t="shared" si="3"/>
        <v>1.93</v>
      </c>
      <c r="G101" s="6">
        <f>ROUND(+'Fiscal Services'!O196,0)</f>
        <v>163223</v>
      </c>
      <c r="H101" s="6">
        <f>ROUND(+'Fiscal Services'!V196,0)</f>
        <v>15909</v>
      </c>
      <c r="I101" s="8">
        <f t="shared" si="4"/>
        <v>10.26</v>
      </c>
      <c r="J101" s="7"/>
      <c r="K101" s="9">
        <f t="shared" si="5"/>
        <v>4.3161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ROUND(+'Fiscal Services'!O97,0)</f>
        <v>40200</v>
      </c>
      <c r="E102" s="6">
        <f>ROUND(+'Fiscal Services'!V97,0)</f>
        <v>13830</v>
      </c>
      <c r="F102" s="8">
        <f t="shared" si="3"/>
        <v>2.91</v>
      </c>
      <c r="G102" s="6">
        <f>ROUND(+'Fiscal Services'!O197,0)</f>
        <v>83995</v>
      </c>
      <c r="H102" s="6">
        <f>ROUND(+'Fiscal Services'!V197,0)</f>
        <v>15387</v>
      </c>
      <c r="I102" s="8">
        <f t="shared" si="4"/>
        <v>5.46</v>
      </c>
      <c r="J102" s="7"/>
      <c r="K102" s="9">
        <f t="shared" si="5"/>
        <v>0.8763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ROUND(+'Fiscal Services'!O98,0)</f>
        <v>0</v>
      </c>
      <c r="E103" s="6">
        <f>ROUND(+'Fiscal Services'!V98,0)</f>
        <v>0</v>
      </c>
      <c r="F103" s="8">
        <f t="shared" si="3"/>
      </c>
      <c r="G103" s="6">
        <f>ROUND(+'Fiscal Services'!O198,0)</f>
        <v>8232</v>
      </c>
      <c r="H103" s="6">
        <f>ROUND(+'Fiscal Services'!V198,0)</f>
        <v>1638</v>
      </c>
      <c r="I103" s="8">
        <f t="shared" si="4"/>
        <v>5.03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ROUND(+'Fiscal Services'!O99,0)</f>
        <v>50933</v>
      </c>
      <c r="E104" s="6">
        <f>ROUND(+'Fiscal Services'!V99,0)</f>
        <v>2105</v>
      </c>
      <c r="F104" s="8">
        <f t="shared" si="3"/>
        <v>24.2</v>
      </c>
      <c r="G104" s="6">
        <f>ROUND(+'Fiscal Services'!O199,0)</f>
        <v>43291</v>
      </c>
      <c r="H104" s="6">
        <f>ROUND(+'Fiscal Services'!V199,0)</f>
        <v>2056</v>
      </c>
      <c r="I104" s="8">
        <f t="shared" si="4"/>
        <v>21.06</v>
      </c>
      <c r="J104" s="7"/>
      <c r="K104" s="9">
        <f t="shared" si="5"/>
        <v>-0.1298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ROUND(+'Fiscal Services'!O100,0)</f>
        <v>681084</v>
      </c>
      <c r="E105" s="6">
        <f>ROUND(+'Fiscal Services'!V100,0)</f>
        <v>981</v>
      </c>
      <c r="F105" s="8">
        <f t="shared" si="3"/>
        <v>694.28</v>
      </c>
      <c r="G105" s="6">
        <f>ROUND(+'Fiscal Services'!O200,0)</f>
        <v>204375</v>
      </c>
      <c r="H105" s="6">
        <f>ROUND(+'Fiscal Services'!V200,0)</f>
        <v>926</v>
      </c>
      <c r="I105" s="8">
        <f t="shared" si="4"/>
        <v>220.71</v>
      </c>
      <c r="J105" s="7"/>
      <c r="K105" s="9">
        <f t="shared" si="5"/>
        <v>-0.6821</v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ROUND(+'Fiscal Services'!O101,0)</f>
        <v>15933</v>
      </c>
      <c r="E106" s="6">
        <f>ROUND(+'Fiscal Services'!V101,0)</f>
        <v>567</v>
      </c>
      <c r="F106" s="8">
        <f t="shared" si="3"/>
        <v>28.1</v>
      </c>
      <c r="G106" s="6">
        <f>ROUND(+'Fiscal Services'!O201,0)</f>
        <v>11005</v>
      </c>
      <c r="H106" s="6">
        <f>ROUND(+'Fiscal Services'!V201,0)</f>
        <v>547</v>
      </c>
      <c r="I106" s="8">
        <f t="shared" si="4"/>
        <v>20.12</v>
      </c>
      <c r="J106" s="7"/>
      <c r="K106" s="9">
        <f t="shared" si="5"/>
        <v>-0.284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15" sqref="C15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9.875" style="0" bestFit="1" customWidth="1"/>
    <col min="7" max="7" width="10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480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4">
        <f>'Fiscal Services'!D5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2:11" ht="12">
      <c r="B10">
        <f>+'Fiscal Services'!A5</f>
        <v>1</v>
      </c>
      <c r="C10" t="str">
        <f>+'Fiscal Services'!B5</f>
        <v>SWEDISH HEALTH SERVICES</v>
      </c>
      <c r="D10" s="6">
        <f>ROUND(+'Fiscal Services'!G5,0)</f>
        <v>8485378</v>
      </c>
      <c r="E10" s="7">
        <f>ROUND(+'Fiscal Services'!E5,2)</f>
        <v>152</v>
      </c>
      <c r="F10" s="8">
        <f>IF(D10=0,"",IF(E10=0,"",ROUND(D10/E10,2)))</f>
        <v>55824.86</v>
      </c>
      <c r="G10" s="6">
        <f>ROUND(+'Fiscal Services'!G105,0)</f>
        <v>8639888</v>
      </c>
      <c r="H10" s="7">
        <f>ROUND(+'Fiscal Services'!E105,2)</f>
        <v>76</v>
      </c>
      <c r="I10" s="8">
        <f>IF(G10=0,"",IF(H10=0,"",ROUND(G10/H10,2)))</f>
        <v>113682.74</v>
      </c>
      <c r="J10" s="7"/>
      <c r="K10" s="9">
        <f>IF(D10=0,"",IF(E10=0,"",IF(G10=0,"",IF(H10=0,"",ROUND(I10/F10-1,4)))))</f>
        <v>1.0364</v>
      </c>
    </row>
    <row r="11" spans="2:11" ht="12">
      <c r="B11">
        <f>+'Fiscal Services'!A6</f>
        <v>3</v>
      </c>
      <c r="C11" t="str">
        <f>+'Fiscal Services'!B6</f>
        <v>SWEDISH MEDICAL CENTER CHERRY HILL</v>
      </c>
      <c r="D11" s="6">
        <f>ROUND(+'Fiscal Services'!G6,0)</f>
        <v>2964719</v>
      </c>
      <c r="E11" s="7">
        <f>ROUND(+'Fiscal Services'!E6,2)</f>
        <v>29</v>
      </c>
      <c r="F11" s="8">
        <f aca="true" t="shared" si="0" ref="F11:F74">IF(D11=0,"",IF(E11=0,"",ROUND(D11/E11,2)))</f>
        <v>102231.69</v>
      </c>
      <c r="G11" s="6">
        <f>ROUND(+'Fiscal Services'!G106,0)</f>
        <v>2930508</v>
      </c>
      <c r="H11" s="7">
        <f>ROUND(+'Fiscal Services'!E106,2)</f>
        <v>26</v>
      </c>
      <c r="I11" s="8">
        <f aca="true" t="shared" si="1" ref="I11:I74">IF(G11=0,"",IF(H11=0,"",ROUND(G11/H11,2)))</f>
        <v>112711.85</v>
      </c>
      <c r="J11" s="7"/>
      <c r="K11" s="9">
        <f aca="true" t="shared" si="2" ref="K11:K74">IF(D11=0,"",IF(E11=0,"",IF(G11=0,"",IF(H11=0,"",ROUND(I11/F11-1,4)))))</f>
        <v>0.1025</v>
      </c>
    </row>
    <row r="12" spans="2:11" ht="12">
      <c r="B12">
        <f>+'Fiscal Services'!A7</f>
        <v>8</v>
      </c>
      <c r="C12" t="str">
        <f>+'Fiscal Services'!B7</f>
        <v>KLICKITAT VALLEY HOSPITAL</v>
      </c>
      <c r="D12" s="6">
        <f>ROUND(+'Fiscal Services'!G7,0)</f>
        <v>539050</v>
      </c>
      <c r="E12" s="7">
        <f>ROUND(+'Fiscal Services'!E7,2)</f>
        <v>18.01</v>
      </c>
      <c r="F12" s="8">
        <f t="shared" si="0"/>
        <v>29930.59</v>
      </c>
      <c r="G12" s="6">
        <f>ROUND(+'Fiscal Services'!G107,0)</f>
        <v>481864</v>
      </c>
      <c r="H12" s="7">
        <f>ROUND(+'Fiscal Services'!E107,2)</f>
        <v>15.91</v>
      </c>
      <c r="I12" s="8">
        <f t="shared" si="1"/>
        <v>30286.86</v>
      </c>
      <c r="J12" s="7"/>
      <c r="K12" s="9">
        <f t="shared" si="2"/>
        <v>0.0119</v>
      </c>
    </row>
    <row r="13" spans="2:11" ht="1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18199978</v>
      </c>
      <c r="E13" s="7">
        <f>ROUND(+'Fiscal Services'!E8,2)</f>
        <v>354.11</v>
      </c>
      <c r="F13" s="8">
        <f t="shared" si="0"/>
        <v>51396.4</v>
      </c>
      <c r="G13" s="6">
        <f>ROUND(+'Fiscal Services'!G108,0)</f>
        <v>20187080</v>
      </c>
      <c r="H13" s="7">
        <f>ROUND(+'Fiscal Services'!E108,2)</f>
        <v>365.84</v>
      </c>
      <c r="I13" s="8">
        <f t="shared" si="1"/>
        <v>55180.08</v>
      </c>
      <c r="J13" s="7"/>
      <c r="K13" s="9">
        <f t="shared" si="2"/>
        <v>0.0736</v>
      </c>
    </row>
    <row r="14" spans="2:11" ht="1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7329867</v>
      </c>
      <c r="E14" s="7">
        <f>ROUND(+'Fiscal Services'!E9,2)</f>
        <v>153.88</v>
      </c>
      <c r="F14" s="8">
        <f t="shared" si="0"/>
        <v>47633.66</v>
      </c>
      <c r="G14" s="6">
        <f>ROUND(+'Fiscal Services'!G109,0)</f>
        <v>8255088</v>
      </c>
      <c r="H14" s="7">
        <f>ROUND(+'Fiscal Services'!E109,2)</f>
        <v>167.11</v>
      </c>
      <c r="I14" s="8">
        <f t="shared" si="1"/>
        <v>49399.13</v>
      </c>
      <c r="J14" s="7"/>
      <c r="K14" s="9">
        <f t="shared" si="2"/>
        <v>0.0371</v>
      </c>
    </row>
    <row r="15" spans="2:11" ht="12">
      <c r="B15">
        <f>+'Fiscal Services'!A10</f>
        <v>20</v>
      </c>
      <c r="C15" t="str">
        <f>+'Fiscal Services'!B10</f>
        <v>GROUP HEALTH CENTRAL</v>
      </c>
      <c r="D15" s="6">
        <f>ROUND(+'Fiscal Services'!G10,0)</f>
        <v>0</v>
      </c>
      <c r="E15" s="7">
        <f>ROUND(+'Fiscal Services'!E10,2)</f>
        <v>0</v>
      </c>
      <c r="F15" s="8">
        <f t="shared" si="0"/>
      </c>
      <c r="G15" s="6">
        <f>ROUND(+'Fiscal Services'!G110,0)</f>
        <v>0</v>
      </c>
      <c r="H15" s="7">
        <f>ROUND(+'Fiscal Services'!E110,2)</f>
        <v>0</v>
      </c>
      <c r="I15" s="8">
        <f t="shared" si="1"/>
      </c>
      <c r="J15" s="7"/>
      <c r="K15" s="9">
        <f t="shared" si="2"/>
      </c>
    </row>
    <row r="16" spans="2:11" ht="12">
      <c r="B16">
        <f>+'Fiscal Services'!A11</f>
        <v>21</v>
      </c>
      <c r="C16" t="str">
        <f>+'Fiscal Services'!B11</f>
        <v>NEWPORT COMMUNITY HOSPITAL</v>
      </c>
      <c r="D16" s="6">
        <f>ROUND(+'Fiscal Services'!G11,0)</f>
        <v>968163</v>
      </c>
      <c r="E16" s="7">
        <f>ROUND(+'Fiscal Services'!E11,2)</f>
        <v>25.32</v>
      </c>
      <c r="F16" s="8">
        <f t="shared" si="0"/>
        <v>38237.09</v>
      </c>
      <c r="G16" s="6">
        <f>ROUND(+'Fiscal Services'!G111,0)</f>
        <v>860245</v>
      </c>
      <c r="H16" s="7">
        <f>ROUND(+'Fiscal Services'!E111,2)</f>
        <v>21.5</v>
      </c>
      <c r="I16" s="8">
        <f t="shared" si="1"/>
        <v>40011.4</v>
      </c>
      <c r="J16" s="7"/>
      <c r="K16" s="9">
        <f t="shared" si="2"/>
        <v>0.0464</v>
      </c>
    </row>
    <row r="17" spans="2:11" ht="1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570868</v>
      </c>
      <c r="E17" s="7">
        <f>ROUND(+'Fiscal Services'!E12,2)</f>
        <v>17.67</v>
      </c>
      <c r="F17" s="8">
        <f t="shared" si="0"/>
        <v>32307.19</v>
      </c>
      <c r="G17" s="6">
        <f>ROUND(+'Fiscal Services'!G112,0)</f>
        <v>605650</v>
      </c>
      <c r="H17" s="7">
        <f>ROUND(+'Fiscal Services'!E112,2)</f>
        <v>17.69</v>
      </c>
      <c r="I17" s="8">
        <f t="shared" si="1"/>
        <v>34236.86</v>
      </c>
      <c r="J17" s="7"/>
      <c r="K17" s="9">
        <f t="shared" si="2"/>
        <v>0.0597</v>
      </c>
    </row>
    <row r="18" spans="2:11" ht="12">
      <c r="B18">
        <f>+'Fiscal Services'!A13</f>
        <v>23</v>
      </c>
      <c r="C18" t="str">
        <f>+'Fiscal Services'!B13</f>
        <v>OKANOGAN-DOUGLAS DISTRICT HOSPITAL</v>
      </c>
      <c r="D18" s="6">
        <f>ROUND(+'Fiscal Services'!G13,0)</f>
        <v>437496</v>
      </c>
      <c r="E18" s="7">
        <f>ROUND(+'Fiscal Services'!E13,2)</f>
        <v>13.64</v>
      </c>
      <c r="F18" s="8">
        <f t="shared" si="0"/>
        <v>32074.49</v>
      </c>
      <c r="G18" s="6">
        <f>ROUND(+'Fiscal Services'!G113,0)</f>
        <v>462138</v>
      </c>
      <c r="H18" s="7">
        <f>ROUND(+'Fiscal Services'!E113,2)</f>
        <v>14.58</v>
      </c>
      <c r="I18" s="8">
        <f t="shared" si="1"/>
        <v>31696.71</v>
      </c>
      <c r="J18" s="7"/>
      <c r="K18" s="9">
        <f t="shared" si="2"/>
        <v>-0.0118</v>
      </c>
    </row>
    <row r="19" spans="2:11" ht="12">
      <c r="B19">
        <f>+'Fiscal Services'!A14</f>
        <v>26</v>
      </c>
      <c r="C19" t="str">
        <f>+'Fiscal Services'!B14</f>
        <v>PEACEHEALTH SAINT JOHN MEDICAL CENTER</v>
      </c>
      <c r="D19" s="6">
        <f>ROUND(+'Fiscal Services'!G14,0)</f>
        <v>4968054</v>
      </c>
      <c r="E19" s="7">
        <f>ROUND(+'Fiscal Services'!E14,2)</f>
        <v>134.32</v>
      </c>
      <c r="F19" s="8">
        <f t="shared" si="0"/>
        <v>36986.7</v>
      </c>
      <c r="G19" s="6">
        <f>ROUND(+'Fiscal Services'!G114,0)</f>
        <v>1623377</v>
      </c>
      <c r="H19" s="7">
        <f>ROUND(+'Fiscal Services'!E114,2)</f>
        <v>35.42</v>
      </c>
      <c r="I19" s="8">
        <f t="shared" si="1"/>
        <v>45832.21</v>
      </c>
      <c r="J19" s="7"/>
      <c r="K19" s="9">
        <f t="shared" si="2"/>
        <v>0.2392</v>
      </c>
    </row>
    <row r="20" spans="2:11" ht="1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18969183</v>
      </c>
      <c r="E20" s="7">
        <f>ROUND(+'Fiscal Services'!E15,2)</f>
        <v>374.91</v>
      </c>
      <c r="F20" s="8">
        <f t="shared" si="0"/>
        <v>50596.63</v>
      </c>
      <c r="G20" s="6">
        <f>ROUND(+'Fiscal Services'!G115,0)</f>
        <v>19993130</v>
      </c>
      <c r="H20" s="7">
        <f>ROUND(+'Fiscal Services'!E115,2)</f>
        <v>379.58</v>
      </c>
      <c r="I20" s="8">
        <f t="shared" si="1"/>
        <v>52671.72</v>
      </c>
      <c r="J20" s="7"/>
      <c r="K20" s="9">
        <f t="shared" si="2"/>
        <v>0.041</v>
      </c>
    </row>
    <row r="21" spans="2:11" ht="12">
      <c r="B21">
        <f>+'Fiscal Services'!A16</f>
        <v>32</v>
      </c>
      <c r="C21" t="str">
        <f>+'Fiscal Services'!B16</f>
        <v>SAINT JOSEPH MEDICAL CENTER</v>
      </c>
      <c r="D21" s="6">
        <f>ROUND(+'Fiscal Services'!G16,0)</f>
        <v>5233749</v>
      </c>
      <c r="E21" s="7">
        <f>ROUND(+'Fiscal Services'!E16,2)</f>
        <v>115</v>
      </c>
      <c r="F21" s="8">
        <f t="shared" si="0"/>
        <v>45510.86</v>
      </c>
      <c r="G21" s="6">
        <f>ROUND(+'Fiscal Services'!G116,0)</f>
        <v>5207253</v>
      </c>
      <c r="H21" s="7">
        <f>ROUND(+'Fiscal Services'!E116,2)</f>
        <v>112</v>
      </c>
      <c r="I21" s="8">
        <f t="shared" si="1"/>
        <v>46493.33</v>
      </c>
      <c r="J21" s="7"/>
      <c r="K21" s="9">
        <f t="shared" si="2"/>
        <v>0.0216</v>
      </c>
    </row>
    <row r="22" spans="2:11" ht="12">
      <c r="B22">
        <f>+'Fiscal Services'!A17</f>
        <v>35</v>
      </c>
      <c r="C22" t="str">
        <f>+'Fiscal Services'!B17</f>
        <v>ENUMCLAW REGIONAL HOSPITAL</v>
      </c>
      <c r="D22" s="6">
        <f>ROUND(+'Fiscal Services'!G17,0)</f>
        <v>833067</v>
      </c>
      <c r="E22" s="7">
        <f>ROUND(+'Fiscal Services'!E17,2)</f>
        <v>18.29</v>
      </c>
      <c r="F22" s="8">
        <f t="shared" si="0"/>
        <v>45547.68</v>
      </c>
      <c r="G22" s="6">
        <f>ROUND(+'Fiscal Services'!G117,0)</f>
        <v>962219</v>
      </c>
      <c r="H22" s="7">
        <f>ROUND(+'Fiscal Services'!E117,2)</f>
        <v>21.59</v>
      </c>
      <c r="I22" s="8">
        <f t="shared" si="1"/>
        <v>44567.81</v>
      </c>
      <c r="J22" s="7"/>
      <c r="K22" s="9">
        <f t="shared" si="2"/>
        <v>-0.0215</v>
      </c>
    </row>
    <row r="23" spans="2:11" ht="12">
      <c r="B23">
        <f>+'Fiscal Services'!A18</f>
        <v>37</v>
      </c>
      <c r="C23" t="str">
        <f>+'Fiscal Services'!B18</f>
        <v>DEACONESS MEDICAL CENTER</v>
      </c>
      <c r="D23" s="6">
        <f>ROUND(+'Fiscal Services'!G18,0)</f>
        <v>591591</v>
      </c>
      <c r="E23" s="7">
        <f>ROUND(+'Fiscal Services'!E18,2)</f>
        <v>22.13</v>
      </c>
      <c r="F23" s="8">
        <f t="shared" si="0"/>
        <v>26732.54</v>
      </c>
      <c r="G23" s="6">
        <f>ROUND(+'Fiscal Services'!G118,0)</f>
        <v>2900358</v>
      </c>
      <c r="H23" s="7">
        <f>ROUND(+'Fiscal Services'!E118,2)</f>
        <v>74.06</v>
      </c>
      <c r="I23" s="8">
        <f t="shared" si="1"/>
        <v>39162.27</v>
      </c>
      <c r="J23" s="7"/>
      <c r="K23" s="9">
        <f t="shared" si="2"/>
        <v>0.465</v>
      </c>
    </row>
    <row r="24" spans="2:11" ht="1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3021668</v>
      </c>
      <c r="E24" s="7">
        <f>ROUND(+'Fiscal Services'!E19,2)</f>
        <v>70.7</v>
      </c>
      <c r="F24" s="8">
        <f t="shared" si="0"/>
        <v>42739.29</v>
      </c>
      <c r="G24" s="6">
        <f>ROUND(+'Fiscal Services'!G119,0)</f>
        <v>2835513</v>
      </c>
      <c r="H24" s="7">
        <f>ROUND(+'Fiscal Services'!E119,2)</f>
        <v>74.3</v>
      </c>
      <c r="I24" s="8">
        <f t="shared" si="1"/>
        <v>38163.03</v>
      </c>
      <c r="J24" s="7"/>
      <c r="K24" s="9">
        <f t="shared" si="2"/>
        <v>-0.1071</v>
      </c>
    </row>
    <row r="25" spans="2:11" ht="12">
      <c r="B25">
        <f>+'Fiscal Services'!A20</f>
        <v>39</v>
      </c>
      <c r="C25" t="str">
        <f>+'Fiscal Services'!B20</f>
        <v>KENNEWICK GENERAL HOSPITAL</v>
      </c>
      <c r="D25" s="6">
        <f>ROUND(+'Fiscal Services'!G20,0)</f>
        <v>1882815</v>
      </c>
      <c r="E25" s="7">
        <f>ROUND(+'Fiscal Services'!E20,2)</f>
        <v>49.9</v>
      </c>
      <c r="F25" s="8">
        <f t="shared" si="0"/>
        <v>37731.76</v>
      </c>
      <c r="G25" s="6">
        <f>ROUND(+'Fiscal Services'!G120,0)</f>
        <v>2119331</v>
      </c>
      <c r="H25" s="7">
        <f>ROUND(+'Fiscal Services'!E120,2)</f>
        <v>56.2</v>
      </c>
      <c r="I25" s="8">
        <f t="shared" si="1"/>
        <v>37710.52</v>
      </c>
      <c r="J25" s="7"/>
      <c r="K25" s="9">
        <f t="shared" si="2"/>
        <v>-0.0006</v>
      </c>
    </row>
    <row r="26" spans="2:11" ht="12">
      <c r="B26">
        <f>+'Fiscal Services'!A21</f>
        <v>43</v>
      </c>
      <c r="C26" t="str">
        <f>+'Fiscal Services'!B21</f>
        <v>WALLA WALLA GENERAL HOSPITAL</v>
      </c>
      <c r="D26" s="6">
        <f>ROUND(+'Fiscal Services'!G21,0)</f>
        <v>1050605</v>
      </c>
      <c r="E26" s="7">
        <f>ROUND(+'Fiscal Services'!E21,2)</f>
        <v>27.64</v>
      </c>
      <c r="F26" s="8">
        <f t="shared" si="0"/>
        <v>38010.31</v>
      </c>
      <c r="G26" s="6">
        <f>ROUND(+'Fiscal Services'!G121,0)</f>
        <v>1053329</v>
      </c>
      <c r="H26" s="7">
        <f>ROUND(+'Fiscal Services'!E121,2)</f>
        <v>26.09</v>
      </c>
      <c r="I26" s="8">
        <f t="shared" si="1"/>
        <v>40372.9</v>
      </c>
      <c r="J26" s="7"/>
      <c r="K26" s="9">
        <f t="shared" si="2"/>
        <v>0.0622</v>
      </c>
    </row>
    <row r="27" spans="2:11" ht="12">
      <c r="B27">
        <f>+'Fiscal Services'!A22</f>
        <v>45</v>
      </c>
      <c r="C27" t="str">
        <f>+'Fiscal Services'!B22</f>
        <v>COLUMBIA BASIN HOSPITAL</v>
      </c>
      <c r="D27" s="6">
        <f>ROUND(+'Fiscal Services'!G22,0)</f>
        <v>387291</v>
      </c>
      <c r="E27" s="7">
        <f>ROUND(+'Fiscal Services'!E22,2)</f>
        <v>10.42</v>
      </c>
      <c r="F27" s="8">
        <f t="shared" si="0"/>
        <v>37168.04</v>
      </c>
      <c r="G27" s="6">
        <f>ROUND(+'Fiscal Services'!G122,0)</f>
        <v>390365</v>
      </c>
      <c r="H27" s="7">
        <f>ROUND(+'Fiscal Services'!E122,2)</f>
        <v>10.15</v>
      </c>
      <c r="I27" s="8">
        <f t="shared" si="1"/>
        <v>38459.61</v>
      </c>
      <c r="J27" s="7"/>
      <c r="K27" s="9">
        <f t="shared" si="2"/>
        <v>0.0347</v>
      </c>
    </row>
    <row r="28" spans="2:11" ht="12">
      <c r="B28">
        <f>+'Fiscal Services'!A23</f>
        <v>46</v>
      </c>
      <c r="C28" t="str">
        <f>+'Fiscal Services'!B23</f>
        <v>PROSSER MEMORIAL HOSPITAL</v>
      </c>
      <c r="D28" s="6">
        <f>ROUND(+'Fiscal Services'!G23,0)</f>
        <v>840575</v>
      </c>
      <c r="E28" s="7">
        <f>ROUND(+'Fiscal Services'!E23,2)</f>
        <v>19.73</v>
      </c>
      <c r="F28" s="8">
        <f t="shared" si="0"/>
        <v>42603.9</v>
      </c>
      <c r="G28" s="6">
        <f>ROUND(+'Fiscal Services'!G123,0)</f>
        <v>1148295</v>
      </c>
      <c r="H28" s="7">
        <f>ROUND(+'Fiscal Services'!E123,2)</f>
        <v>27.01</v>
      </c>
      <c r="I28" s="8">
        <f t="shared" si="1"/>
        <v>42513.7</v>
      </c>
      <c r="J28" s="7"/>
      <c r="K28" s="9">
        <f t="shared" si="2"/>
        <v>-0.0021</v>
      </c>
    </row>
    <row r="29" spans="2:11" ht="12">
      <c r="B29">
        <f>+'Fiscal Services'!A24</f>
        <v>50</v>
      </c>
      <c r="C29" t="str">
        <f>+'Fiscal Services'!B24</f>
        <v>PROVIDENCE SAINT MARY MEDICAL CENTER</v>
      </c>
      <c r="D29" s="6">
        <f>ROUND(+'Fiscal Services'!G24,0)</f>
        <v>2548515</v>
      </c>
      <c r="E29" s="7">
        <f>ROUND(+'Fiscal Services'!E24,2)</f>
        <v>57.44</v>
      </c>
      <c r="F29" s="8">
        <f t="shared" si="0"/>
        <v>44368.3</v>
      </c>
      <c r="G29" s="6">
        <f>ROUND(+'Fiscal Services'!G124,0)</f>
        <v>2263458</v>
      </c>
      <c r="H29" s="7">
        <f>ROUND(+'Fiscal Services'!E124,2)</f>
        <v>39.06</v>
      </c>
      <c r="I29" s="8">
        <f t="shared" si="1"/>
        <v>57948.23</v>
      </c>
      <c r="J29" s="7"/>
      <c r="K29" s="9">
        <f t="shared" si="2"/>
        <v>0.3061</v>
      </c>
    </row>
    <row r="30" spans="2:11" ht="12">
      <c r="B30">
        <f>+'Fiscal Services'!A25</f>
        <v>54</v>
      </c>
      <c r="C30" t="str">
        <f>+'Fiscal Services'!B25</f>
        <v>FORKS COMMUNITY HOSPITAL</v>
      </c>
      <c r="D30" s="6">
        <f>ROUND(+'Fiscal Services'!G25,0)</f>
        <v>538095</v>
      </c>
      <c r="E30" s="7">
        <f>ROUND(+'Fiscal Services'!E25,2)</f>
        <v>15.96</v>
      </c>
      <c r="F30" s="8">
        <f t="shared" si="0"/>
        <v>33715.23</v>
      </c>
      <c r="G30" s="6">
        <f>ROUND(+'Fiscal Services'!G125,0)</f>
        <v>527342</v>
      </c>
      <c r="H30" s="7">
        <f>ROUND(+'Fiscal Services'!E125,2)</f>
        <v>15.03</v>
      </c>
      <c r="I30" s="8">
        <f t="shared" si="1"/>
        <v>35085.96</v>
      </c>
      <c r="J30" s="7"/>
      <c r="K30" s="9">
        <f t="shared" si="2"/>
        <v>0.0407</v>
      </c>
    </row>
    <row r="31" spans="2:11" ht="12">
      <c r="B31">
        <f>+'Fiscal Services'!A26</f>
        <v>56</v>
      </c>
      <c r="C31" t="str">
        <f>+'Fiscal Services'!B26</f>
        <v>WILLAPA HARBOR HOSPITAL</v>
      </c>
      <c r="D31" s="6">
        <f>ROUND(+'Fiscal Services'!G26,0)</f>
        <v>705647</v>
      </c>
      <c r="E31" s="7">
        <f>ROUND(+'Fiscal Services'!E26,2)</f>
        <v>14.9</v>
      </c>
      <c r="F31" s="8">
        <f t="shared" si="0"/>
        <v>47358.86</v>
      </c>
      <c r="G31" s="6">
        <f>ROUND(+'Fiscal Services'!G126,0)</f>
        <v>739203</v>
      </c>
      <c r="H31" s="7">
        <f>ROUND(+'Fiscal Services'!E126,2)</f>
        <v>15.21</v>
      </c>
      <c r="I31" s="8">
        <f t="shared" si="1"/>
        <v>48599.8</v>
      </c>
      <c r="J31" s="7"/>
      <c r="K31" s="9">
        <f t="shared" si="2"/>
        <v>0.0262</v>
      </c>
    </row>
    <row r="32" spans="2:11" ht="12">
      <c r="B32">
        <f>+'Fiscal Services'!A27</f>
        <v>58</v>
      </c>
      <c r="C32" t="str">
        <f>+'Fiscal Services'!B27</f>
        <v>YAKIMA VALLEY MEMORIAL HOSPITAL</v>
      </c>
      <c r="D32" s="6">
        <f>ROUND(+'Fiscal Services'!G27,0)</f>
        <v>3651980</v>
      </c>
      <c r="E32" s="7">
        <f>ROUND(+'Fiscal Services'!E27,2)</f>
        <v>97.7</v>
      </c>
      <c r="F32" s="8">
        <f t="shared" si="0"/>
        <v>37379.53</v>
      </c>
      <c r="G32" s="6">
        <f>ROUND(+'Fiscal Services'!G127,0)</f>
        <v>3872892</v>
      </c>
      <c r="H32" s="7">
        <f>ROUND(+'Fiscal Services'!E127,2)</f>
        <v>99.87</v>
      </c>
      <c r="I32" s="8">
        <f t="shared" si="1"/>
        <v>38779.33</v>
      </c>
      <c r="J32" s="7"/>
      <c r="K32" s="9">
        <f t="shared" si="2"/>
        <v>0.0374</v>
      </c>
    </row>
    <row r="33" spans="2:11" ht="12">
      <c r="B33">
        <f>+'Fiscal Services'!A28</f>
        <v>63</v>
      </c>
      <c r="C33" t="str">
        <f>+'Fiscal Services'!B28</f>
        <v>GRAYS HARBOR COMMUNITY HOSPITAL</v>
      </c>
      <c r="D33" s="6">
        <f>ROUND(+'Fiscal Services'!G28,0)</f>
        <v>2096322</v>
      </c>
      <c r="E33" s="7">
        <f>ROUND(+'Fiscal Services'!E28,2)</f>
        <v>48.89</v>
      </c>
      <c r="F33" s="8">
        <f t="shared" si="0"/>
        <v>42878.34</v>
      </c>
      <c r="G33" s="6">
        <f>ROUND(+'Fiscal Services'!G128,0)</f>
        <v>2074733</v>
      </c>
      <c r="H33" s="7">
        <f>ROUND(+'Fiscal Services'!E128,2)</f>
        <v>50.23</v>
      </c>
      <c r="I33" s="8">
        <f t="shared" si="1"/>
        <v>41304.66</v>
      </c>
      <c r="J33" s="7"/>
      <c r="K33" s="9">
        <f t="shared" si="2"/>
        <v>-0.0367</v>
      </c>
    </row>
    <row r="34" spans="2:11" ht="12">
      <c r="B34">
        <f>+'Fiscal Services'!A29</f>
        <v>78</v>
      </c>
      <c r="C34" t="str">
        <f>+'Fiscal Services'!B29</f>
        <v>SAMARITAN HOSPITAL</v>
      </c>
      <c r="D34" s="6">
        <f>ROUND(+'Fiscal Services'!G29,0)</f>
        <v>1283346</v>
      </c>
      <c r="E34" s="7">
        <f>ROUND(+'Fiscal Services'!E29,2)</f>
        <v>37.56</v>
      </c>
      <c r="F34" s="8">
        <f t="shared" si="0"/>
        <v>34167.89</v>
      </c>
      <c r="G34" s="6">
        <f>ROUND(+'Fiscal Services'!G129,0)</f>
        <v>1360935</v>
      </c>
      <c r="H34" s="7">
        <f>ROUND(+'Fiscal Services'!E129,2)</f>
        <v>37.89</v>
      </c>
      <c r="I34" s="8">
        <f t="shared" si="1"/>
        <v>35918.05</v>
      </c>
      <c r="J34" s="7"/>
      <c r="K34" s="9">
        <f t="shared" si="2"/>
        <v>0.0512</v>
      </c>
    </row>
    <row r="35" spans="2:11" ht="12">
      <c r="B35">
        <f>+'Fiscal Services'!A30</f>
        <v>79</v>
      </c>
      <c r="C35" t="str">
        <f>+'Fiscal Services'!B30</f>
        <v>OCEAN BEACH HOSPITAL</v>
      </c>
      <c r="D35" s="6">
        <f>ROUND(+'Fiscal Services'!G30,0)</f>
        <v>750833</v>
      </c>
      <c r="E35" s="7">
        <f>ROUND(+'Fiscal Services'!E30,2)</f>
        <v>19.52</v>
      </c>
      <c r="F35" s="8">
        <f t="shared" si="0"/>
        <v>38464.81</v>
      </c>
      <c r="G35" s="6">
        <f>ROUND(+'Fiscal Services'!G130,0)</f>
        <v>667579</v>
      </c>
      <c r="H35" s="7">
        <f>ROUND(+'Fiscal Services'!E130,2)</f>
        <v>17.1</v>
      </c>
      <c r="I35" s="8">
        <f t="shared" si="1"/>
        <v>39039.71</v>
      </c>
      <c r="J35" s="7"/>
      <c r="K35" s="9">
        <f t="shared" si="2"/>
        <v>0.0149</v>
      </c>
    </row>
    <row r="36" spans="2:11" ht="12">
      <c r="B36">
        <f>+'Fiscal Services'!A31</f>
        <v>80</v>
      </c>
      <c r="C36" t="str">
        <f>+'Fiscal Services'!B31</f>
        <v>ODESSA MEMORIAL HOSPITAL</v>
      </c>
      <c r="D36" s="6">
        <f>ROUND(+'Fiscal Services'!G31,0)</f>
        <v>149571</v>
      </c>
      <c r="E36" s="7">
        <f>ROUND(+'Fiscal Services'!E31,2)</f>
        <v>3.81</v>
      </c>
      <c r="F36" s="8">
        <f t="shared" si="0"/>
        <v>39257.48</v>
      </c>
      <c r="G36" s="6">
        <f>ROUND(+'Fiscal Services'!G131,0)</f>
        <v>161491</v>
      </c>
      <c r="H36" s="7">
        <f>ROUND(+'Fiscal Services'!E131,2)</f>
        <v>3.59</v>
      </c>
      <c r="I36" s="8">
        <f t="shared" si="1"/>
        <v>44983.57</v>
      </c>
      <c r="J36" s="7"/>
      <c r="K36" s="9">
        <f t="shared" si="2"/>
        <v>0.1459</v>
      </c>
    </row>
    <row r="37" spans="2:11" ht="12">
      <c r="B37">
        <f>+'Fiscal Services'!A32</f>
        <v>81</v>
      </c>
      <c r="C37" t="str">
        <f>+'Fiscal Services'!B32</f>
        <v>GOOD SAMARITAN HOSPITAL</v>
      </c>
      <c r="D37" s="6">
        <f>ROUND(+'Fiscal Services'!G32,0)</f>
        <v>4031080</v>
      </c>
      <c r="E37" s="7">
        <f>ROUND(+'Fiscal Services'!E32,2)</f>
        <v>85.2</v>
      </c>
      <c r="F37" s="8">
        <f t="shared" si="0"/>
        <v>47313.15</v>
      </c>
      <c r="G37" s="6">
        <f>ROUND(+'Fiscal Services'!G132,0)</f>
        <v>2483362</v>
      </c>
      <c r="H37" s="7">
        <f>ROUND(+'Fiscal Services'!E132,2)</f>
        <v>58.32</v>
      </c>
      <c r="I37" s="8">
        <f t="shared" si="1"/>
        <v>42581.65</v>
      </c>
      <c r="J37" s="7"/>
      <c r="K37" s="9">
        <f t="shared" si="2"/>
        <v>-0.1</v>
      </c>
    </row>
    <row r="38" spans="2:11" ht="12">
      <c r="B38">
        <f>+'Fiscal Services'!A33</f>
        <v>82</v>
      </c>
      <c r="C38" t="str">
        <f>+'Fiscal Services'!B33</f>
        <v>GARFIELD COUNTY MEMORIAL HOSPITAL</v>
      </c>
      <c r="D38" s="6">
        <f>ROUND(+'Fiscal Services'!G33,0)</f>
        <v>302281</v>
      </c>
      <c r="E38" s="7">
        <f>ROUND(+'Fiscal Services'!E33,2)</f>
        <v>6.46</v>
      </c>
      <c r="F38" s="8">
        <f t="shared" si="0"/>
        <v>46792.72</v>
      </c>
      <c r="G38" s="6">
        <f>ROUND(+'Fiscal Services'!G133,0)</f>
        <v>278111</v>
      </c>
      <c r="H38" s="7">
        <f>ROUND(+'Fiscal Services'!E133,2)</f>
        <v>0</v>
      </c>
      <c r="I38" s="8">
        <f t="shared" si="1"/>
      </c>
      <c r="J38" s="7"/>
      <c r="K38" s="9">
        <f t="shared" si="2"/>
      </c>
    </row>
    <row r="39" spans="2:11" ht="1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Services'!G34,0)</f>
        <v>3580422</v>
      </c>
      <c r="E39" s="7">
        <f>ROUND(+'Fiscal Services'!E34,2)</f>
        <v>84.23</v>
      </c>
      <c r="F39" s="8">
        <f t="shared" si="0"/>
        <v>42507.68</v>
      </c>
      <c r="G39" s="6">
        <f>ROUND(+'Fiscal Services'!G134,0)</f>
        <v>4062416</v>
      </c>
      <c r="H39" s="7">
        <f>ROUND(+'Fiscal Services'!E134,2)</f>
        <v>84.13</v>
      </c>
      <c r="I39" s="8">
        <f t="shared" si="1"/>
        <v>48287.36</v>
      </c>
      <c r="J39" s="7"/>
      <c r="K39" s="9">
        <f t="shared" si="2"/>
        <v>0.136</v>
      </c>
    </row>
    <row r="40" spans="2:11" ht="12">
      <c r="B40">
        <f>+'Fiscal Services'!A35</f>
        <v>85</v>
      </c>
      <c r="C40" t="str">
        <f>+'Fiscal Services'!B35</f>
        <v>JEFFERSON HEALTHCARE HOSPITAL</v>
      </c>
      <c r="D40" s="6">
        <f>ROUND(+'Fiscal Services'!G35,0)</f>
        <v>1184653</v>
      </c>
      <c r="E40" s="7">
        <f>ROUND(+'Fiscal Services'!E35,2)</f>
        <v>27.5</v>
      </c>
      <c r="F40" s="8">
        <f t="shared" si="0"/>
        <v>43078.29</v>
      </c>
      <c r="G40" s="6">
        <f>ROUND(+'Fiscal Services'!G135,0)</f>
        <v>1274079</v>
      </c>
      <c r="H40" s="7">
        <f>ROUND(+'Fiscal Services'!E135,2)</f>
        <v>29.02</v>
      </c>
      <c r="I40" s="8">
        <f t="shared" si="1"/>
        <v>43903.48</v>
      </c>
      <c r="J40" s="7"/>
      <c r="K40" s="9">
        <f t="shared" si="2"/>
        <v>0.0192</v>
      </c>
    </row>
    <row r="41" spans="2:11" ht="12">
      <c r="B41">
        <f>+'Fiscal Services'!A36</f>
        <v>96</v>
      </c>
      <c r="C41" t="str">
        <f>+'Fiscal Services'!B36</f>
        <v>SKYLINE HOSPITAL</v>
      </c>
      <c r="D41" s="6">
        <f>ROUND(+'Fiscal Services'!G36,0)</f>
        <v>412664</v>
      </c>
      <c r="E41" s="7">
        <f>ROUND(+'Fiscal Services'!E36,2)</f>
        <v>9.97</v>
      </c>
      <c r="F41" s="8">
        <f t="shared" si="0"/>
        <v>41390.57</v>
      </c>
      <c r="G41" s="6">
        <f>ROUND(+'Fiscal Services'!G136,0)</f>
        <v>439384</v>
      </c>
      <c r="H41" s="7">
        <f>ROUND(+'Fiscal Services'!E136,2)</f>
        <v>10.37</v>
      </c>
      <c r="I41" s="8">
        <f t="shared" si="1"/>
        <v>42370.68</v>
      </c>
      <c r="J41" s="7"/>
      <c r="K41" s="9">
        <f t="shared" si="2"/>
        <v>0.0237</v>
      </c>
    </row>
    <row r="42" spans="2:11" ht="1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Services'!G37,0)</f>
        <v>1339278</v>
      </c>
      <c r="E42" s="7">
        <f>ROUND(+'Fiscal Services'!E37,2)</f>
        <v>40.81</v>
      </c>
      <c r="F42" s="8">
        <f t="shared" si="0"/>
        <v>32817.4</v>
      </c>
      <c r="G42" s="6">
        <f>ROUND(+'Fiscal Services'!G137,0)</f>
        <v>1335307</v>
      </c>
      <c r="H42" s="7">
        <f>ROUND(+'Fiscal Services'!E137,2)</f>
        <v>37.96</v>
      </c>
      <c r="I42" s="8">
        <f t="shared" si="1"/>
        <v>35176.69</v>
      </c>
      <c r="J42" s="7"/>
      <c r="K42" s="9">
        <f t="shared" si="2"/>
        <v>0.0719</v>
      </c>
    </row>
    <row r="43" spans="2:11" ht="12">
      <c r="B43">
        <f>+'Fiscal Services'!A38</f>
        <v>104</v>
      </c>
      <c r="C43" t="str">
        <f>+'Fiscal Services'!B38</f>
        <v>VALLEY GENERAL HOSPITAL</v>
      </c>
      <c r="D43" s="6">
        <f>ROUND(+'Fiscal Services'!G38,0)</f>
        <v>1521914</v>
      </c>
      <c r="E43" s="7">
        <f>ROUND(+'Fiscal Services'!E38,2)</f>
        <v>34.15</v>
      </c>
      <c r="F43" s="8">
        <f t="shared" si="0"/>
        <v>44565.56</v>
      </c>
      <c r="G43" s="6">
        <f>ROUND(+'Fiscal Services'!G138,0)</f>
        <v>1628726</v>
      </c>
      <c r="H43" s="7">
        <f>ROUND(+'Fiscal Services'!E138,2)</f>
        <v>35.56</v>
      </c>
      <c r="I43" s="8">
        <f t="shared" si="1"/>
        <v>45802.19</v>
      </c>
      <c r="J43" s="7"/>
      <c r="K43" s="9">
        <f t="shared" si="2"/>
        <v>0.0277</v>
      </c>
    </row>
    <row r="44" spans="2:11" ht="12">
      <c r="B44">
        <f>+'Fiscal Services'!A39</f>
        <v>106</v>
      </c>
      <c r="C44" t="str">
        <f>+'Fiscal Services'!B39</f>
        <v>CASCADE VALLEY HOSPITAL</v>
      </c>
      <c r="D44" s="6">
        <f>ROUND(+'Fiscal Services'!G39,0)</f>
        <v>1136502</v>
      </c>
      <c r="E44" s="7">
        <f>ROUND(+'Fiscal Services'!E39,2)</f>
        <v>29.68</v>
      </c>
      <c r="F44" s="8">
        <f t="shared" si="0"/>
        <v>38291.85</v>
      </c>
      <c r="G44" s="6">
        <f>ROUND(+'Fiscal Services'!G139,0)</f>
        <v>1120409</v>
      </c>
      <c r="H44" s="7">
        <f>ROUND(+'Fiscal Services'!E139,2)</f>
        <v>28.61</v>
      </c>
      <c r="I44" s="8">
        <f t="shared" si="1"/>
        <v>39161.45</v>
      </c>
      <c r="J44" s="7"/>
      <c r="K44" s="9">
        <f t="shared" si="2"/>
        <v>0.0227</v>
      </c>
    </row>
    <row r="45" spans="2:11" ht="12">
      <c r="B45">
        <f>+'Fiscal Services'!A40</f>
        <v>107</v>
      </c>
      <c r="C45" t="str">
        <f>+'Fiscal Services'!B40</f>
        <v>NORTH VALLEY HOSPITAL</v>
      </c>
      <c r="D45" s="6">
        <f>ROUND(+'Fiscal Services'!G40,0)</f>
        <v>507448</v>
      </c>
      <c r="E45" s="7">
        <f>ROUND(+'Fiscal Services'!E40,2)</f>
        <v>14.76</v>
      </c>
      <c r="F45" s="8">
        <f t="shared" si="0"/>
        <v>34379.95</v>
      </c>
      <c r="G45" s="6">
        <f>ROUND(+'Fiscal Services'!G140,0)</f>
        <v>556562</v>
      </c>
      <c r="H45" s="7">
        <f>ROUND(+'Fiscal Services'!E140,2)</f>
        <v>12.94</v>
      </c>
      <c r="I45" s="8">
        <f t="shared" si="1"/>
        <v>43010.97</v>
      </c>
      <c r="J45" s="7"/>
      <c r="K45" s="9">
        <f t="shared" si="2"/>
        <v>0.251</v>
      </c>
    </row>
    <row r="46" spans="2:11" ht="12">
      <c r="B46">
        <f>+'Fiscal Services'!A41</f>
        <v>108</v>
      </c>
      <c r="C46" t="str">
        <f>+'Fiscal Services'!B41</f>
        <v>TRI-STATE MEMORIAL HOSPITAL</v>
      </c>
      <c r="D46" s="6">
        <f>ROUND(+'Fiscal Services'!G41,0)</f>
        <v>898857</v>
      </c>
      <c r="E46" s="7">
        <f>ROUND(+'Fiscal Services'!E41,2)</f>
        <v>25.6</v>
      </c>
      <c r="F46" s="8">
        <f t="shared" si="0"/>
        <v>35111.6</v>
      </c>
      <c r="G46" s="6">
        <f>ROUND(+'Fiscal Services'!G141,0)</f>
        <v>0</v>
      </c>
      <c r="H46" s="7">
        <f>ROUND(+'Fiscal Services'!E141,2)</f>
        <v>0</v>
      </c>
      <c r="I46" s="8">
        <f t="shared" si="1"/>
      </c>
      <c r="J46" s="7"/>
      <c r="K46" s="9">
        <f t="shared" si="2"/>
      </c>
    </row>
    <row r="47" spans="2:11" ht="12">
      <c r="B47">
        <f>+'Fiscal Services'!A42</f>
        <v>111</v>
      </c>
      <c r="C47" t="str">
        <f>+'Fiscal Services'!B42</f>
        <v>EAST ADAMS RURAL HOSPITAL</v>
      </c>
      <c r="D47" s="6">
        <f>ROUND(+'Fiscal Services'!G42,0)</f>
        <v>178345</v>
      </c>
      <c r="E47" s="7">
        <f>ROUND(+'Fiscal Services'!E42,2)</f>
        <v>3.18</v>
      </c>
      <c r="F47" s="8">
        <f t="shared" si="0"/>
        <v>56083.33</v>
      </c>
      <c r="G47" s="6">
        <f>ROUND(+'Fiscal Services'!G142,0)</f>
        <v>92778</v>
      </c>
      <c r="H47" s="7">
        <f>ROUND(+'Fiscal Services'!E142,2)</f>
        <v>2.43</v>
      </c>
      <c r="I47" s="8">
        <f t="shared" si="1"/>
        <v>38180.25</v>
      </c>
      <c r="J47" s="7"/>
      <c r="K47" s="9">
        <f t="shared" si="2"/>
        <v>-0.3192</v>
      </c>
    </row>
    <row r="48" spans="2:11" ht="12">
      <c r="B48">
        <f>+'Fiscal Services'!A43</f>
        <v>125</v>
      </c>
      <c r="C48" t="str">
        <f>+'Fiscal Services'!B43</f>
        <v>OTHELLO COMMUNITY HOSPITAL</v>
      </c>
      <c r="D48" s="6">
        <f>ROUND(+'Fiscal Services'!G43,0)</f>
        <v>528425</v>
      </c>
      <c r="E48" s="7">
        <f>ROUND(+'Fiscal Services'!E43,2)</f>
        <v>14.32</v>
      </c>
      <c r="F48" s="8">
        <f t="shared" si="0"/>
        <v>36901.19</v>
      </c>
      <c r="G48" s="6">
        <f>ROUND(+'Fiscal Services'!G143,0)</f>
        <v>536235</v>
      </c>
      <c r="H48" s="7">
        <f>ROUND(+'Fiscal Services'!E143,2)</f>
        <v>14.4</v>
      </c>
      <c r="I48" s="8">
        <f t="shared" si="1"/>
        <v>37238.54</v>
      </c>
      <c r="J48" s="7"/>
      <c r="K48" s="9">
        <f t="shared" si="2"/>
        <v>0.0091</v>
      </c>
    </row>
    <row r="49" spans="2:11" ht="12">
      <c r="B49">
        <f>+'Fiscal Services'!A44</f>
        <v>126</v>
      </c>
      <c r="C49" t="str">
        <f>+'Fiscal Services'!B44</f>
        <v>HIGHLINE MEDICAL CENTER</v>
      </c>
      <c r="D49" s="6">
        <f>ROUND(+'Fiscal Services'!G44,0)</f>
        <v>3018982</v>
      </c>
      <c r="E49" s="7">
        <f>ROUND(+'Fiscal Services'!E44,2)</f>
        <v>99.3</v>
      </c>
      <c r="F49" s="8">
        <f t="shared" si="0"/>
        <v>30402.64</v>
      </c>
      <c r="G49" s="6">
        <f>ROUND(+'Fiscal Services'!G144,0)</f>
        <v>2921343</v>
      </c>
      <c r="H49" s="7">
        <f>ROUND(+'Fiscal Services'!E144,2)</f>
        <v>62.56</v>
      </c>
      <c r="I49" s="8">
        <f t="shared" si="1"/>
        <v>46696.66</v>
      </c>
      <c r="J49" s="7"/>
      <c r="K49" s="9">
        <f t="shared" si="2"/>
        <v>0.5359</v>
      </c>
    </row>
    <row r="50" spans="2:11" ht="1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Services'!G45,0)</f>
        <v>13251015</v>
      </c>
      <c r="E50" s="7">
        <f>ROUND(+'Fiscal Services'!E45,2)</f>
        <v>249.18</v>
      </c>
      <c r="F50" s="8">
        <f t="shared" si="0"/>
        <v>53178.49</v>
      </c>
      <c r="G50" s="6">
        <f>ROUND(+'Fiscal Services'!G145,0)</f>
        <v>14343109</v>
      </c>
      <c r="H50" s="7">
        <f>ROUND(+'Fiscal Services'!E145,2)</f>
        <v>260.12</v>
      </c>
      <c r="I50" s="8">
        <f t="shared" si="1"/>
        <v>55140.35</v>
      </c>
      <c r="J50" s="7"/>
      <c r="K50" s="9">
        <f t="shared" si="2"/>
        <v>0.0369</v>
      </c>
    </row>
    <row r="51" spans="2:11" ht="12">
      <c r="B51">
        <f>+'Fiscal Services'!A46</f>
        <v>129</v>
      </c>
      <c r="C51" t="str">
        <f>+'Fiscal Services'!B46</f>
        <v>QUINCY VALLEY MEDICAL CENTER</v>
      </c>
      <c r="D51" s="6">
        <f>ROUND(+'Fiscal Services'!G46,0)</f>
        <v>252044</v>
      </c>
      <c r="E51" s="7">
        <f>ROUND(+'Fiscal Services'!E46,2)</f>
        <v>5.98</v>
      </c>
      <c r="F51" s="8">
        <f t="shared" si="0"/>
        <v>42147.83</v>
      </c>
      <c r="G51" s="6">
        <f>ROUND(+'Fiscal Services'!G146,0)</f>
        <v>257503</v>
      </c>
      <c r="H51" s="7">
        <f>ROUND(+'Fiscal Services'!E146,2)</f>
        <v>5.9</v>
      </c>
      <c r="I51" s="8">
        <f t="shared" si="1"/>
        <v>43644.58</v>
      </c>
      <c r="J51" s="7"/>
      <c r="K51" s="9">
        <f t="shared" si="2"/>
        <v>0.0355</v>
      </c>
    </row>
    <row r="52" spans="2:11" ht="12">
      <c r="B52">
        <f>+'Fiscal Services'!A47</f>
        <v>130</v>
      </c>
      <c r="C52" t="str">
        <f>+'Fiscal Services'!B47</f>
        <v>NORTHWEST HOSPITAL &amp; MEDICAL CENTER</v>
      </c>
      <c r="D52" s="6">
        <f>ROUND(+'Fiscal Services'!G47,0)</f>
        <v>2952378</v>
      </c>
      <c r="E52" s="7">
        <f>ROUND(+'Fiscal Services'!E47,2)</f>
        <v>80.47</v>
      </c>
      <c r="F52" s="8">
        <f t="shared" si="0"/>
        <v>36689.18</v>
      </c>
      <c r="G52" s="6">
        <f>ROUND(+'Fiscal Services'!G147,0)</f>
        <v>3326842</v>
      </c>
      <c r="H52" s="7">
        <f>ROUND(+'Fiscal Services'!E147,2)</f>
        <v>83.97</v>
      </c>
      <c r="I52" s="8">
        <f t="shared" si="1"/>
        <v>39619.41</v>
      </c>
      <c r="J52" s="7"/>
      <c r="K52" s="9">
        <f t="shared" si="2"/>
        <v>0.0799</v>
      </c>
    </row>
    <row r="53" spans="2:11" ht="12">
      <c r="B53">
        <f>+'Fiscal Services'!A48</f>
        <v>131</v>
      </c>
      <c r="C53" t="str">
        <f>+'Fiscal Services'!B48</f>
        <v>OVERLAKE HOSPITAL MEDICAL CENTER</v>
      </c>
      <c r="D53" s="6">
        <f>ROUND(+'Fiscal Services'!G48,0)</f>
        <v>4898040</v>
      </c>
      <c r="E53" s="7">
        <f>ROUND(+'Fiscal Services'!E48,2)</f>
        <v>115.15</v>
      </c>
      <c r="F53" s="8">
        <f t="shared" si="0"/>
        <v>42536.17</v>
      </c>
      <c r="G53" s="6">
        <f>ROUND(+'Fiscal Services'!G148,0)</f>
        <v>5225929</v>
      </c>
      <c r="H53" s="7">
        <f>ROUND(+'Fiscal Services'!E148,2)</f>
        <v>120.12</v>
      </c>
      <c r="I53" s="8">
        <f t="shared" si="1"/>
        <v>43505.9</v>
      </c>
      <c r="J53" s="7"/>
      <c r="K53" s="9">
        <f t="shared" si="2"/>
        <v>0.0228</v>
      </c>
    </row>
    <row r="54" spans="2:11" ht="12">
      <c r="B54">
        <f>+'Fiscal Services'!A49</f>
        <v>132</v>
      </c>
      <c r="C54" t="str">
        <f>+'Fiscal Services'!B49</f>
        <v>SAINT CLARE HOSPITAL</v>
      </c>
      <c r="D54" s="6">
        <f>ROUND(+'Fiscal Services'!G49,0)</f>
        <v>1356415</v>
      </c>
      <c r="E54" s="7">
        <f>ROUND(+'Fiscal Services'!E49,2)</f>
        <v>30.04</v>
      </c>
      <c r="F54" s="8">
        <f t="shared" si="0"/>
        <v>45153.63</v>
      </c>
      <c r="G54" s="6">
        <f>ROUND(+'Fiscal Services'!G149,0)</f>
        <v>1224250</v>
      </c>
      <c r="H54" s="7">
        <f>ROUND(+'Fiscal Services'!E149,2)</f>
        <v>29.15</v>
      </c>
      <c r="I54" s="8">
        <f t="shared" si="1"/>
        <v>41998.28</v>
      </c>
      <c r="J54" s="7"/>
      <c r="K54" s="9">
        <f t="shared" si="2"/>
        <v>-0.0699</v>
      </c>
    </row>
    <row r="55" spans="2:11" ht="12">
      <c r="B55">
        <f>+'Fiscal Services'!A50</f>
        <v>134</v>
      </c>
      <c r="C55" t="str">
        <f>+'Fiscal Services'!B50</f>
        <v>ISLAND HOSPITAL</v>
      </c>
      <c r="D55" s="6">
        <f>ROUND(+'Fiscal Services'!G50,0)</f>
        <v>1359955</v>
      </c>
      <c r="E55" s="7">
        <f>ROUND(+'Fiscal Services'!E50,2)</f>
        <v>34.62</v>
      </c>
      <c r="F55" s="8">
        <f t="shared" si="0"/>
        <v>39282.35</v>
      </c>
      <c r="G55" s="6">
        <f>ROUND(+'Fiscal Services'!G150,0)</f>
        <v>1554714</v>
      </c>
      <c r="H55" s="7">
        <f>ROUND(+'Fiscal Services'!E150,2)</f>
        <v>39.64</v>
      </c>
      <c r="I55" s="8">
        <f t="shared" si="1"/>
        <v>39220.84</v>
      </c>
      <c r="J55" s="7"/>
      <c r="K55" s="9">
        <f t="shared" si="2"/>
        <v>-0.0016</v>
      </c>
    </row>
    <row r="56" spans="2:11" ht="12">
      <c r="B56">
        <f>+'Fiscal Services'!A51</f>
        <v>137</v>
      </c>
      <c r="C56" t="str">
        <f>+'Fiscal Services'!B51</f>
        <v>LINCOLN HOSPITAL</v>
      </c>
      <c r="D56" s="6">
        <f>ROUND(+'Fiscal Services'!G51,0)</f>
        <v>599739</v>
      </c>
      <c r="E56" s="7">
        <f>ROUND(+'Fiscal Services'!E51,2)</f>
        <v>14.43</v>
      </c>
      <c r="F56" s="8">
        <f t="shared" si="0"/>
        <v>41561.95</v>
      </c>
      <c r="G56" s="6">
        <f>ROUND(+'Fiscal Services'!G151,0)</f>
        <v>611314</v>
      </c>
      <c r="H56" s="7">
        <f>ROUND(+'Fiscal Services'!E151,2)</f>
        <v>13.59</v>
      </c>
      <c r="I56" s="8">
        <f t="shared" si="1"/>
        <v>44982.63</v>
      </c>
      <c r="J56" s="7"/>
      <c r="K56" s="9">
        <f t="shared" si="2"/>
        <v>0.0823</v>
      </c>
    </row>
    <row r="57" spans="2:11" ht="12">
      <c r="B57">
        <f>+'Fiscal Services'!A52</f>
        <v>138</v>
      </c>
      <c r="C57" t="str">
        <f>+'Fiscal Services'!B52</f>
        <v>STEVENS HOSPITAL</v>
      </c>
      <c r="D57" s="6">
        <f>ROUND(+'Fiscal Services'!G52,0)</f>
        <v>2894881</v>
      </c>
      <c r="E57" s="7">
        <f>ROUND(+'Fiscal Services'!E52,2)</f>
        <v>61.89</v>
      </c>
      <c r="F57" s="8">
        <f t="shared" si="0"/>
        <v>46774.62</v>
      </c>
      <c r="G57" s="6">
        <f>ROUND(+'Fiscal Services'!G152,0)</f>
        <v>3130527</v>
      </c>
      <c r="H57" s="7">
        <f>ROUND(+'Fiscal Services'!E152,2)</f>
        <v>63.92</v>
      </c>
      <c r="I57" s="8">
        <f t="shared" si="1"/>
        <v>48975.7</v>
      </c>
      <c r="J57" s="7"/>
      <c r="K57" s="9">
        <f t="shared" si="2"/>
        <v>0.0471</v>
      </c>
    </row>
    <row r="58" spans="2:11" ht="12">
      <c r="B58">
        <f>+'Fiscal Services'!A53</f>
        <v>139</v>
      </c>
      <c r="C58" t="str">
        <f>+'Fiscal Services'!B53</f>
        <v>PROVIDENCE HOLY FAMILY HOSPITAL</v>
      </c>
      <c r="D58" s="6">
        <f>ROUND(+'Fiscal Services'!G53,0)</f>
        <v>1992789</v>
      </c>
      <c r="E58" s="7">
        <f>ROUND(+'Fiscal Services'!E53,2)</f>
        <v>49.28</v>
      </c>
      <c r="F58" s="8">
        <f t="shared" si="0"/>
        <v>40438.09</v>
      </c>
      <c r="G58" s="6">
        <f>ROUND(+'Fiscal Services'!G153,0)</f>
        <v>2131077</v>
      </c>
      <c r="H58" s="7">
        <f>ROUND(+'Fiscal Services'!E153,2)</f>
        <v>44.57</v>
      </c>
      <c r="I58" s="8">
        <f t="shared" si="1"/>
        <v>47814.16</v>
      </c>
      <c r="J58" s="7"/>
      <c r="K58" s="9">
        <f t="shared" si="2"/>
        <v>0.1824</v>
      </c>
    </row>
    <row r="59" spans="2:11" ht="12">
      <c r="B59">
        <f>+'Fiscal Services'!A54</f>
        <v>140</v>
      </c>
      <c r="C59" t="str">
        <f>+'Fiscal Services'!B54</f>
        <v>KITTITAS VALLEY HOSPITAL</v>
      </c>
      <c r="D59" s="6">
        <f>ROUND(+'Fiscal Services'!G54,0)</f>
        <v>783934</v>
      </c>
      <c r="E59" s="7">
        <f>ROUND(+'Fiscal Services'!E54,2)</f>
        <v>16.46</v>
      </c>
      <c r="F59" s="8">
        <f t="shared" si="0"/>
        <v>47626.61</v>
      </c>
      <c r="G59" s="6">
        <f>ROUND(+'Fiscal Services'!G154,0)</f>
        <v>872914</v>
      </c>
      <c r="H59" s="7">
        <f>ROUND(+'Fiscal Services'!E154,2)</f>
        <v>16.84</v>
      </c>
      <c r="I59" s="8">
        <f t="shared" si="1"/>
        <v>51835.75</v>
      </c>
      <c r="J59" s="7"/>
      <c r="K59" s="9">
        <f t="shared" si="2"/>
        <v>0.0884</v>
      </c>
    </row>
    <row r="60" spans="2:11" ht="12">
      <c r="B60">
        <f>+'Fiscal Services'!A55</f>
        <v>141</v>
      </c>
      <c r="C60" t="str">
        <f>+'Fiscal Services'!B55</f>
        <v>DAYTON GENERAL HOSPITAL</v>
      </c>
      <c r="D60" s="6">
        <f>ROUND(+'Fiscal Services'!G55,0)</f>
        <v>275718</v>
      </c>
      <c r="E60" s="7">
        <f>ROUND(+'Fiscal Services'!E55,2)</f>
        <v>7.85</v>
      </c>
      <c r="F60" s="8">
        <f t="shared" si="0"/>
        <v>35123.31</v>
      </c>
      <c r="G60" s="6">
        <f>ROUND(+'Fiscal Services'!G155,0)</f>
        <v>272602</v>
      </c>
      <c r="H60" s="7">
        <f>ROUND(+'Fiscal Services'!E155,2)</f>
        <v>7.34</v>
      </c>
      <c r="I60" s="8">
        <f t="shared" si="1"/>
        <v>37139.24</v>
      </c>
      <c r="J60" s="7"/>
      <c r="K60" s="9">
        <f t="shared" si="2"/>
        <v>0.0574</v>
      </c>
    </row>
    <row r="61" spans="2:11" ht="12">
      <c r="B61">
        <f>+'Fiscal Services'!A56</f>
        <v>142</v>
      </c>
      <c r="C61" t="str">
        <f>+'Fiscal Services'!B56</f>
        <v>HARRISON MEDICAL CENTER</v>
      </c>
      <c r="D61" s="6">
        <f>ROUND(+'Fiscal Services'!G56,0)</f>
        <v>2493669</v>
      </c>
      <c r="E61" s="7">
        <f>ROUND(+'Fiscal Services'!E56,2)</f>
        <v>58.69</v>
      </c>
      <c r="F61" s="8">
        <f t="shared" si="0"/>
        <v>42488.82</v>
      </c>
      <c r="G61" s="6">
        <f>ROUND(+'Fiscal Services'!G156,0)</f>
        <v>2996287</v>
      </c>
      <c r="H61" s="7">
        <f>ROUND(+'Fiscal Services'!E156,2)</f>
        <v>64.62</v>
      </c>
      <c r="I61" s="8">
        <f t="shared" si="1"/>
        <v>46367.8</v>
      </c>
      <c r="J61" s="7"/>
      <c r="K61" s="9">
        <f t="shared" si="2"/>
        <v>0.0913</v>
      </c>
    </row>
    <row r="62" spans="2:11" ht="12">
      <c r="B62">
        <f>+'Fiscal Services'!A57</f>
        <v>145</v>
      </c>
      <c r="C62" t="str">
        <f>+'Fiscal Services'!B57</f>
        <v>PEACEHEALTH SAINT JOSEPH HOSPITAL</v>
      </c>
      <c r="D62" s="6">
        <f>ROUND(+'Fiscal Services'!G57,0)</f>
        <v>4076147</v>
      </c>
      <c r="E62" s="7">
        <f>ROUND(+'Fiscal Services'!E57,2)</f>
        <v>103.71</v>
      </c>
      <c r="F62" s="8">
        <f t="shared" si="0"/>
        <v>39303.32</v>
      </c>
      <c r="G62" s="6">
        <f>ROUND(+'Fiscal Services'!G157,0)</f>
        <v>1396154</v>
      </c>
      <c r="H62" s="7">
        <f>ROUND(+'Fiscal Services'!E157,2)</f>
        <v>22.48</v>
      </c>
      <c r="I62" s="8">
        <f t="shared" si="1"/>
        <v>62106.49</v>
      </c>
      <c r="J62" s="7"/>
      <c r="K62" s="9">
        <f t="shared" si="2"/>
        <v>0.5802</v>
      </c>
    </row>
    <row r="63" spans="2:11" ht="12">
      <c r="B63">
        <f>+'Fiscal Services'!A58</f>
        <v>147</v>
      </c>
      <c r="C63" t="str">
        <f>+'Fiscal Services'!B58</f>
        <v>MID VALLEY HOSPITAL</v>
      </c>
      <c r="D63" s="6">
        <f>ROUND(+'Fiscal Services'!G58,0)</f>
        <v>936281</v>
      </c>
      <c r="E63" s="7">
        <f>ROUND(+'Fiscal Services'!E58,2)</f>
        <v>26.99</v>
      </c>
      <c r="F63" s="8">
        <f t="shared" si="0"/>
        <v>34689.92</v>
      </c>
      <c r="G63" s="6">
        <f>ROUND(+'Fiscal Services'!G158,0)</f>
        <v>973535</v>
      </c>
      <c r="H63" s="7">
        <f>ROUND(+'Fiscal Services'!E158,2)</f>
        <v>26.48</v>
      </c>
      <c r="I63" s="8">
        <f t="shared" si="1"/>
        <v>36764.92</v>
      </c>
      <c r="J63" s="7"/>
      <c r="K63" s="9">
        <f t="shared" si="2"/>
        <v>0.0598</v>
      </c>
    </row>
    <row r="64" spans="2:11" ht="12">
      <c r="B64">
        <f>+'Fiscal Services'!A59</f>
        <v>148</v>
      </c>
      <c r="C64" t="str">
        <f>+'Fiscal Services'!B59</f>
        <v>KINDRED HOSPITAL - SEATTLE</v>
      </c>
      <c r="D64" s="6">
        <f>ROUND(+'Fiscal Services'!G59,0)</f>
        <v>239620</v>
      </c>
      <c r="E64" s="7">
        <f>ROUND(+'Fiscal Services'!E59,2)</f>
        <v>4</v>
      </c>
      <c r="F64" s="8">
        <f t="shared" si="0"/>
        <v>59905</v>
      </c>
      <c r="G64" s="6">
        <f>ROUND(+'Fiscal Services'!G159,0)</f>
        <v>292340</v>
      </c>
      <c r="H64" s="7">
        <f>ROUND(+'Fiscal Services'!E159,2)</f>
        <v>5</v>
      </c>
      <c r="I64" s="8">
        <f t="shared" si="1"/>
        <v>58468</v>
      </c>
      <c r="J64" s="7"/>
      <c r="K64" s="9">
        <f t="shared" si="2"/>
        <v>-0.024</v>
      </c>
    </row>
    <row r="65" spans="2:11" ht="12">
      <c r="B65">
        <f>+'Fiscal Services'!A60</f>
        <v>150</v>
      </c>
      <c r="C65" t="str">
        <f>+'Fiscal Services'!B60</f>
        <v>COULEE COMMUNITY HOSPITAL</v>
      </c>
      <c r="D65" s="6">
        <f>ROUND(+'Fiscal Services'!G60,0)</f>
        <v>694680</v>
      </c>
      <c r="E65" s="7">
        <f>ROUND(+'Fiscal Services'!E60,2)</f>
        <v>20.18</v>
      </c>
      <c r="F65" s="8">
        <f t="shared" si="0"/>
        <v>34424.18</v>
      </c>
      <c r="G65" s="6">
        <f>ROUND(+'Fiscal Services'!G160,0)</f>
        <v>719820</v>
      </c>
      <c r="H65" s="7">
        <f>ROUND(+'Fiscal Services'!E160,2)</f>
        <v>19.91</v>
      </c>
      <c r="I65" s="8">
        <f t="shared" si="1"/>
        <v>36153.69</v>
      </c>
      <c r="J65" s="7"/>
      <c r="K65" s="9">
        <f t="shared" si="2"/>
        <v>0.0502</v>
      </c>
    </row>
    <row r="66" spans="2:11" ht="12">
      <c r="B66">
        <f>+'Fiscal Services'!A61</f>
        <v>152</v>
      </c>
      <c r="C66" t="str">
        <f>+'Fiscal Services'!B61</f>
        <v>MASON GENERAL HOSPITAL</v>
      </c>
      <c r="D66" s="6">
        <f>ROUND(+'Fiscal Services'!G61,0)</f>
        <v>1618255</v>
      </c>
      <c r="E66" s="7">
        <f>ROUND(+'Fiscal Services'!E61,2)</f>
        <v>38.62</v>
      </c>
      <c r="F66" s="8">
        <f t="shared" si="0"/>
        <v>41901.99</v>
      </c>
      <c r="G66" s="6">
        <f>ROUND(+'Fiscal Services'!G161,0)</f>
        <v>1629544</v>
      </c>
      <c r="H66" s="7">
        <f>ROUND(+'Fiscal Services'!E161,2)</f>
        <v>37.84</v>
      </c>
      <c r="I66" s="8">
        <f t="shared" si="1"/>
        <v>43064.06</v>
      </c>
      <c r="J66" s="7"/>
      <c r="K66" s="9">
        <f t="shared" si="2"/>
        <v>0.0277</v>
      </c>
    </row>
    <row r="67" spans="2:11" ht="12">
      <c r="B67">
        <f>+'Fiscal Services'!A62</f>
        <v>153</v>
      </c>
      <c r="C67" t="str">
        <f>+'Fiscal Services'!B62</f>
        <v>WHITMAN HOSPITAL AND MEDICAL CENTER</v>
      </c>
      <c r="D67" s="6">
        <f>ROUND(+'Fiscal Services'!G62,0)</f>
        <v>616900</v>
      </c>
      <c r="E67" s="7">
        <f>ROUND(+'Fiscal Services'!E62,2)</f>
        <v>14.21</v>
      </c>
      <c r="F67" s="8">
        <f t="shared" si="0"/>
        <v>43413.09</v>
      </c>
      <c r="G67" s="6">
        <f>ROUND(+'Fiscal Services'!G162,0)</f>
        <v>634424</v>
      </c>
      <c r="H67" s="7">
        <f>ROUND(+'Fiscal Services'!E162,2)</f>
        <v>13.64</v>
      </c>
      <c r="I67" s="8">
        <f t="shared" si="1"/>
        <v>46512.02</v>
      </c>
      <c r="J67" s="7"/>
      <c r="K67" s="9">
        <f t="shared" si="2"/>
        <v>0.0714</v>
      </c>
    </row>
    <row r="68" spans="2:11" ht="12">
      <c r="B68">
        <f>+'Fiscal Services'!A63</f>
        <v>155</v>
      </c>
      <c r="C68" t="str">
        <f>+'Fiscal Services'!B63</f>
        <v>VALLEY MEDICAL CENTER</v>
      </c>
      <c r="D68" s="6">
        <f>ROUND(+'Fiscal Services'!G63,0)</f>
        <v>4200589</v>
      </c>
      <c r="E68" s="7">
        <f>ROUND(+'Fiscal Services'!E63,2)</f>
        <v>86.17</v>
      </c>
      <c r="F68" s="8">
        <f t="shared" si="0"/>
        <v>48747.7</v>
      </c>
      <c r="G68" s="6">
        <f>ROUND(+'Fiscal Services'!G163,0)</f>
        <v>4662555</v>
      </c>
      <c r="H68" s="7">
        <f>ROUND(+'Fiscal Services'!E163,2)</f>
        <v>90.11</v>
      </c>
      <c r="I68" s="8">
        <f t="shared" si="1"/>
        <v>51742.93</v>
      </c>
      <c r="J68" s="7"/>
      <c r="K68" s="9">
        <f t="shared" si="2"/>
        <v>0.0614</v>
      </c>
    </row>
    <row r="69" spans="2:11" ht="12">
      <c r="B69">
        <f>+'Fiscal Services'!A64</f>
        <v>156</v>
      </c>
      <c r="C69" t="str">
        <f>+'Fiscal Services'!B64</f>
        <v>WHIDBEY GENERAL HOSPITAL</v>
      </c>
      <c r="D69" s="6">
        <f>ROUND(+'Fiscal Services'!G64,0)</f>
        <v>1522827</v>
      </c>
      <c r="E69" s="7">
        <f>ROUND(+'Fiscal Services'!E64,2)</f>
        <v>36.57</v>
      </c>
      <c r="F69" s="8">
        <f t="shared" si="0"/>
        <v>41641.43</v>
      </c>
      <c r="G69" s="6">
        <f>ROUND(+'Fiscal Services'!G164,0)</f>
        <v>1572119</v>
      </c>
      <c r="H69" s="7">
        <f>ROUND(+'Fiscal Services'!E164,2)</f>
        <v>36.83</v>
      </c>
      <c r="I69" s="8">
        <f t="shared" si="1"/>
        <v>42685.83</v>
      </c>
      <c r="J69" s="7"/>
      <c r="K69" s="9">
        <f t="shared" si="2"/>
        <v>0.0251</v>
      </c>
    </row>
    <row r="70" spans="2:11" ht="12">
      <c r="B70">
        <f>+'Fiscal Services'!A65</f>
        <v>157</v>
      </c>
      <c r="C70" t="str">
        <f>+'Fiscal Services'!B65</f>
        <v>SAINT LUKES REHABILIATION INSTITUTE</v>
      </c>
      <c r="D70" s="6">
        <f>ROUND(+'Fiscal Services'!G65,0)</f>
        <v>308332</v>
      </c>
      <c r="E70" s="7">
        <f>ROUND(+'Fiscal Services'!E65,2)</f>
        <v>8.32</v>
      </c>
      <c r="F70" s="8">
        <f t="shared" si="0"/>
        <v>37059.13</v>
      </c>
      <c r="G70" s="6">
        <f>ROUND(+'Fiscal Services'!G165,0)</f>
        <v>316067</v>
      </c>
      <c r="H70" s="7">
        <f>ROUND(+'Fiscal Services'!E165,2)</f>
        <v>7.91</v>
      </c>
      <c r="I70" s="8">
        <f t="shared" si="1"/>
        <v>39957.9</v>
      </c>
      <c r="J70" s="7"/>
      <c r="K70" s="9">
        <f t="shared" si="2"/>
        <v>0.0782</v>
      </c>
    </row>
    <row r="71" spans="2:11" ht="12">
      <c r="B71">
        <f>+'Fiscal Services'!A66</f>
        <v>158</v>
      </c>
      <c r="C71" t="str">
        <f>+'Fiscal Services'!B66</f>
        <v>CASCADE MEDICAL CENTER</v>
      </c>
      <c r="D71" s="6">
        <f>ROUND(+'Fiscal Services'!G66,0)</f>
        <v>282610</v>
      </c>
      <c r="E71" s="7">
        <f>ROUND(+'Fiscal Services'!E66,2)</f>
        <v>9.91</v>
      </c>
      <c r="F71" s="8">
        <f t="shared" si="0"/>
        <v>28517.66</v>
      </c>
      <c r="G71" s="6">
        <f>ROUND(+'Fiscal Services'!G166,0)</f>
        <v>331018</v>
      </c>
      <c r="H71" s="7">
        <f>ROUND(+'Fiscal Services'!E166,2)</f>
        <v>8.63</v>
      </c>
      <c r="I71" s="8">
        <f t="shared" si="1"/>
        <v>38356.66</v>
      </c>
      <c r="J71" s="7"/>
      <c r="K71" s="9">
        <f t="shared" si="2"/>
        <v>0.345</v>
      </c>
    </row>
    <row r="72" spans="2:11" ht="12">
      <c r="B72">
        <f>+'Fiscal Services'!A67</f>
        <v>159</v>
      </c>
      <c r="C72" t="str">
        <f>+'Fiscal Services'!B67</f>
        <v>PROVIDENCE SAINT PETER HOSPITAL</v>
      </c>
      <c r="D72" s="6">
        <f>ROUND(+'Fiscal Services'!G67,0)</f>
        <v>2838801</v>
      </c>
      <c r="E72" s="7">
        <f>ROUND(+'Fiscal Services'!E67,2)</f>
        <v>64</v>
      </c>
      <c r="F72" s="8">
        <f t="shared" si="0"/>
        <v>44356.27</v>
      </c>
      <c r="G72" s="6">
        <f>ROUND(+'Fiscal Services'!G167,0)</f>
        <v>3284424</v>
      </c>
      <c r="H72" s="7">
        <f>ROUND(+'Fiscal Services'!E167,2)</f>
        <v>73</v>
      </c>
      <c r="I72" s="8">
        <f t="shared" si="1"/>
        <v>44992.11</v>
      </c>
      <c r="J72" s="7"/>
      <c r="K72" s="9">
        <f t="shared" si="2"/>
        <v>0.0143</v>
      </c>
    </row>
    <row r="73" spans="2:11" ht="12">
      <c r="B73">
        <f>+'Fiscal Services'!A68</f>
        <v>161</v>
      </c>
      <c r="C73" t="str">
        <f>+'Fiscal Services'!B68</f>
        <v>KADLEC REGIONAL MEDICAL CENTER</v>
      </c>
      <c r="D73" s="6">
        <f>ROUND(+'Fiscal Services'!G68,0)</f>
        <v>3164340</v>
      </c>
      <c r="E73" s="7">
        <f>ROUND(+'Fiscal Services'!E68,2)</f>
        <v>71.56</v>
      </c>
      <c r="F73" s="8">
        <f t="shared" si="0"/>
        <v>44219.4</v>
      </c>
      <c r="G73" s="6">
        <f>ROUND(+'Fiscal Services'!G168,0)</f>
        <v>3664371</v>
      </c>
      <c r="H73" s="7">
        <f>ROUND(+'Fiscal Services'!E168,2)</f>
        <v>79.88</v>
      </c>
      <c r="I73" s="8">
        <f t="shared" si="1"/>
        <v>45873.45</v>
      </c>
      <c r="J73" s="7"/>
      <c r="K73" s="9">
        <f t="shared" si="2"/>
        <v>0.0374</v>
      </c>
    </row>
    <row r="74" spans="2:11" ht="12">
      <c r="B74">
        <f>+'Fiscal Services'!A69</f>
        <v>162</v>
      </c>
      <c r="C74" t="str">
        <f>+'Fiscal Services'!B69</f>
        <v>PROVIDENCE SACRED HEART MEDICAL CENTER</v>
      </c>
      <c r="D74" s="6">
        <f>ROUND(+'Fiscal Services'!G69,0)</f>
        <v>3680033</v>
      </c>
      <c r="E74" s="7">
        <f>ROUND(+'Fiscal Services'!E69,2)</f>
        <v>94</v>
      </c>
      <c r="F74" s="8">
        <f t="shared" si="0"/>
        <v>39149.29</v>
      </c>
      <c r="G74" s="6">
        <f>ROUND(+'Fiscal Services'!G169,0)</f>
        <v>3803146</v>
      </c>
      <c r="H74" s="7">
        <f>ROUND(+'Fiscal Services'!E169,2)</f>
        <v>91.43</v>
      </c>
      <c r="I74" s="8">
        <f t="shared" si="1"/>
        <v>41596.26</v>
      </c>
      <c r="J74" s="7"/>
      <c r="K74" s="9">
        <f t="shared" si="2"/>
        <v>0.0625</v>
      </c>
    </row>
    <row r="75" spans="2:11" ht="12">
      <c r="B75">
        <f>+'Fiscal Services'!A70</f>
        <v>164</v>
      </c>
      <c r="C75" t="str">
        <f>+'Fiscal Services'!B70</f>
        <v>EVERGREEN HOSPITAL MEDICAL CENTER</v>
      </c>
      <c r="D75" s="6">
        <f>ROUND(+'Fiscal Services'!G70,0)</f>
        <v>5599190</v>
      </c>
      <c r="E75" s="7">
        <f>ROUND(+'Fiscal Services'!E70,2)</f>
        <v>113.18</v>
      </c>
      <c r="F75" s="8">
        <f aca="true" t="shared" si="3" ref="F75:F106">IF(D75=0,"",IF(E75=0,"",ROUND(D75/E75,2)))</f>
        <v>49471.55</v>
      </c>
      <c r="G75" s="6">
        <f>ROUND(+'Fiscal Services'!G170,0)</f>
        <v>6130542</v>
      </c>
      <c r="H75" s="7">
        <f>ROUND(+'Fiscal Services'!E170,2)</f>
        <v>115.93</v>
      </c>
      <c r="I75" s="8">
        <f aca="true" t="shared" si="4" ref="I75:I106">IF(G75=0,"",IF(H75=0,"",ROUND(G75/H75,2)))</f>
        <v>52881.41</v>
      </c>
      <c r="J75" s="7"/>
      <c r="K75" s="9">
        <f aca="true" t="shared" si="5" ref="K75:K106">IF(D75=0,"",IF(E75=0,"",IF(G75=0,"",IF(H75=0,"",ROUND(I75/F75-1,4)))))</f>
        <v>0.0689</v>
      </c>
    </row>
    <row r="76" spans="2:11" ht="12">
      <c r="B76">
        <f>+'Fiscal Services'!A71</f>
        <v>165</v>
      </c>
      <c r="C76" t="str">
        <f>+'Fiscal Services'!B71</f>
        <v>LAKE CHELAN COMMUNITY HOSPITAL</v>
      </c>
      <c r="D76" s="6">
        <f>ROUND(+'Fiscal Services'!G71,0)</f>
        <v>401110</v>
      </c>
      <c r="E76" s="7">
        <f>ROUND(+'Fiscal Services'!E71,2)</f>
        <v>12.19</v>
      </c>
      <c r="F76" s="8">
        <f t="shared" si="3"/>
        <v>32904.84</v>
      </c>
      <c r="G76" s="6">
        <f>ROUND(+'Fiscal Services'!G171,0)</f>
        <v>448998</v>
      </c>
      <c r="H76" s="7">
        <f>ROUND(+'Fiscal Services'!E171,2)</f>
        <v>13.32</v>
      </c>
      <c r="I76" s="8">
        <f t="shared" si="4"/>
        <v>33708.56</v>
      </c>
      <c r="J76" s="7"/>
      <c r="K76" s="9">
        <f t="shared" si="5"/>
        <v>0.0244</v>
      </c>
    </row>
    <row r="77" spans="2:11" ht="12">
      <c r="B77">
        <f>+'Fiscal Services'!A72</f>
        <v>167</v>
      </c>
      <c r="C77" t="str">
        <f>+'Fiscal Services'!B72</f>
        <v>FERRY COUNTY MEMORIAL HOSPITAL</v>
      </c>
      <c r="D77" s="6">
        <f>ROUND(+'Fiscal Services'!G72,0)</f>
        <v>414185</v>
      </c>
      <c r="E77" s="7">
        <f>ROUND(+'Fiscal Services'!E72,2)</f>
        <v>11.82</v>
      </c>
      <c r="F77" s="8">
        <f t="shared" si="3"/>
        <v>35041.03</v>
      </c>
      <c r="G77" s="6">
        <f>ROUND(+'Fiscal Services'!G172,0)</f>
        <v>380781</v>
      </c>
      <c r="H77" s="7">
        <f>ROUND(+'Fiscal Services'!E172,2)</f>
        <v>9.57</v>
      </c>
      <c r="I77" s="8">
        <f t="shared" si="4"/>
        <v>39789.03</v>
      </c>
      <c r="J77" s="7"/>
      <c r="K77" s="9">
        <f t="shared" si="5"/>
        <v>0.1355</v>
      </c>
    </row>
    <row r="78" spans="2:11" ht="12">
      <c r="B78">
        <f>+'Fiscal Services'!A73</f>
        <v>168</v>
      </c>
      <c r="C78" t="str">
        <f>+'Fiscal Services'!B73</f>
        <v>CENTRAL WASHINGTON HOSPITAL</v>
      </c>
      <c r="D78" s="6">
        <f>ROUND(+'Fiscal Services'!G73,0)</f>
        <v>2800450</v>
      </c>
      <c r="E78" s="7">
        <f>ROUND(+'Fiscal Services'!E73,2)</f>
        <v>56.17</v>
      </c>
      <c r="F78" s="8">
        <f t="shared" si="3"/>
        <v>49856.69</v>
      </c>
      <c r="G78" s="6">
        <f>ROUND(+'Fiscal Services'!G173,0)</f>
        <v>2942256</v>
      </c>
      <c r="H78" s="7">
        <f>ROUND(+'Fiscal Services'!E173,2)</f>
        <v>57.09</v>
      </c>
      <c r="I78" s="8">
        <f t="shared" si="4"/>
        <v>51537.15</v>
      </c>
      <c r="J78" s="7"/>
      <c r="K78" s="9">
        <f t="shared" si="5"/>
        <v>0.0337</v>
      </c>
    </row>
    <row r="79" spans="2:11" ht="12">
      <c r="B79">
        <f>+'Fiscal Services'!A74</f>
        <v>169</v>
      </c>
      <c r="C79" t="str">
        <f>+'Fiscal Services'!B74</f>
        <v>GROUP HEALTH EASTSIDE</v>
      </c>
      <c r="D79" s="6">
        <f>ROUND(+'Fiscal Services'!G74,0)</f>
        <v>0</v>
      </c>
      <c r="E79" s="7">
        <f>ROUND(+'Fiscal Services'!E74,2)</f>
        <v>0</v>
      </c>
      <c r="F79" s="8">
        <f t="shared" si="3"/>
      </c>
      <c r="G79" s="6">
        <f>ROUND(+'Fiscal Services'!G174,0)</f>
        <v>0</v>
      </c>
      <c r="H79" s="7">
        <f>ROUND(+'Fiscal Services'!E174,2)</f>
        <v>0</v>
      </c>
      <c r="I79" s="8">
        <f t="shared" si="4"/>
      </c>
      <c r="J79" s="7"/>
      <c r="K79" s="9">
        <f t="shared" si="5"/>
      </c>
    </row>
    <row r="80" spans="2:11" ht="12">
      <c r="B80">
        <f>+'Fiscal Services'!A75</f>
        <v>170</v>
      </c>
      <c r="C80" t="str">
        <f>+'Fiscal Services'!B75</f>
        <v>SOUTHWEST WASHINGTON MEDICAL CENTER</v>
      </c>
      <c r="D80" s="6">
        <f>ROUND(+'Fiscal Services'!G75,0)</f>
        <v>5347176</v>
      </c>
      <c r="E80" s="7">
        <f>ROUND(+'Fiscal Services'!E75,2)</f>
        <v>128.61</v>
      </c>
      <c r="F80" s="8">
        <f t="shared" si="3"/>
        <v>41576.67</v>
      </c>
      <c r="G80" s="6">
        <f>ROUND(+'Fiscal Services'!G175,0)</f>
        <v>5540732</v>
      </c>
      <c r="H80" s="7">
        <f>ROUND(+'Fiscal Services'!E175,2)</f>
        <v>130.77</v>
      </c>
      <c r="I80" s="8">
        <f t="shared" si="4"/>
        <v>42370.05</v>
      </c>
      <c r="J80" s="7"/>
      <c r="K80" s="9">
        <f t="shared" si="5"/>
        <v>0.0191</v>
      </c>
    </row>
    <row r="81" spans="2:11" ht="12">
      <c r="B81">
        <f>+'Fiscal Services'!A76</f>
        <v>172</v>
      </c>
      <c r="C81" t="str">
        <f>+'Fiscal Services'!B76</f>
        <v>PULLMAN REGIONAL HOSPITAL</v>
      </c>
      <c r="D81" s="6">
        <f>ROUND(+'Fiscal Services'!G76,0)</f>
        <v>806100</v>
      </c>
      <c r="E81" s="7">
        <f>ROUND(+'Fiscal Services'!E76,2)</f>
        <v>21.12</v>
      </c>
      <c r="F81" s="8">
        <f t="shared" si="3"/>
        <v>38167.61</v>
      </c>
      <c r="G81" s="6">
        <f>ROUND(+'Fiscal Services'!G176,0)</f>
        <v>815857</v>
      </c>
      <c r="H81" s="7">
        <f>ROUND(+'Fiscal Services'!E176,2)</f>
        <v>21.33</v>
      </c>
      <c r="I81" s="8">
        <f t="shared" si="4"/>
        <v>38249.27</v>
      </c>
      <c r="J81" s="7"/>
      <c r="K81" s="9">
        <f t="shared" si="5"/>
        <v>0.0021</v>
      </c>
    </row>
    <row r="82" spans="2:11" ht="12">
      <c r="B82">
        <f>+'Fiscal Services'!A77</f>
        <v>173</v>
      </c>
      <c r="C82" t="str">
        <f>+'Fiscal Services'!B77</f>
        <v>MORTON GENERAL HOSPITAL</v>
      </c>
      <c r="D82" s="6">
        <f>ROUND(+'Fiscal Services'!G77,0)</f>
        <v>629114</v>
      </c>
      <c r="E82" s="7">
        <f>ROUND(+'Fiscal Services'!E77,2)</f>
        <v>15.74</v>
      </c>
      <c r="F82" s="8">
        <f t="shared" si="3"/>
        <v>39969.12</v>
      </c>
      <c r="G82" s="6">
        <f>ROUND(+'Fiscal Services'!G177,0)</f>
        <v>693631</v>
      </c>
      <c r="H82" s="7">
        <f>ROUND(+'Fiscal Services'!E177,2)</f>
        <v>16.89</v>
      </c>
      <c r="I82" s="8">
        <f t="shared" si="4"/>
        <v>41067.55</v>
      </c>
      <c r="J82" s="7"/>
      <c r="K82" s="9">
        <f t="shared" si="5"/>
        <v>0.0275</v>
      </c>
    </row>
    <row r="83" spans="2:11" ht="12">
      <c r="B83">
        <f>+'Fiscal Services'!A78</f>
        <v>175</v>
      </c>
      <c r="C83" t="str">
        <f>+'Fiscal Services'!B78</f>
        <v>MARY BRIDGE CHILDRENS HEALTH CENTER</v>
      </c>
      <c r="D83" s="6">
        <f>ROUND(+'Fiscal Services'!G78,0)</f>
        <v>2008186</v>
      </c>
      <c r="E83" s="7">
        <f>ROUND(+'Fiscal Services'!E78,2)</f>
        <v>40.53</v>
      </c>
      <c r="F83" s="8">
        <f t="shared" si="3"/>
        <v>49548.14</v>
      </c>
      <c r="G83" s="6">
        <f>ROUND(+'Fiscal Services'!G178,0)</f>
        <v>2183003</v>
      </c>
      <c r="H83" s="7">
        <f>ROUND(+'Fiscal Services'!E178,2)</f>
        <v>43.22</v>
      </c>
      <c r="I83" s="8">
        <f t="shared" si="4"/>
        <v>50509.09</v>
      </c>
      <c r="J83" s="7"/>
      <c r="K83" s="9">
        <f t="shared" si="5"/>
        <v>0.0194</v>
      </c>
    </row>
    <row r="84" spans="2:11" ht="12">
      <c r="B84">
        <f>+'Fiscal Services'!A79</f>
        <v>176</v>
      </c>
      <c r="C84" t="str">
        <f>+'Fiscal Services'!B79</f>
        <v>TACOMA GENERAL ALLENMORE HOSPITAL</v>
      </c>
      <c r="D84" s="6">
        <f>ROUND(+'Fiscal Services'!G79,0)</f>
        <v>7284503</v>
      </c>
      <c r="E84" s="7">
        <f>ROUND(+'Fiscal Services'!E79,2)</f>
        <v>147.01</v>
      </c>
      <c r="F84" s="8">
        <f t="shared" si="3"/>
        <v>49551.07</v>
      </c>
      <c r="G84" s="6">
        <f>ROUND(+'Fiscal Services'!G179,0)</f>
        <v>7865630</v>
      </c>
      <c r="H84" s="7">
        <f>ROUND(+'Fiscal Services'!E179,2)</f>
        <v>155.73</v>
      </c>
      <c r="I84" s="8">
        <f t="shared" si="4"/>
        <v>50508.12</v>
      </c>
      <c r="J84" s="7"/>
      <c r="K84" s="9">
        <f t="shared" si="5"/>
        <v>0.0193</v>
      </c>
    </row>
    <row r="85" spans="2:11" ht="12">
      <c r="B85">
        <f>+'Fiscal Services'!A80</f>
        <v>178</v>
      </c>
      <c r="C85" t="str">
        <f>+'Fiscal Services'!B80</f>
        <v>DEER PARK HOSPITAL</v>
      </c>
      <c r="D85" s="6">
        <f>ROUND(+'Fiscal Services'!G80,0)</f>
        <v>8902</v>
      </c>
      <c r="E85" s="7">
        <f>ROUND(+'Fiscal Services'!E80,2)</f>
        <v>0.44</v>
      </c>
      <c r="F85" s="8">
        <f t="shared" si="3"/>
        <v>20231.82</v>
      </c>
      <c r="G85" s="6">
        <f>ROUND(+'Fiscal Services'!G180,0)</f>
        <v>0</v>
      </c>
      <c r="H85" s="7">
        <f>ROUND(+'Fiscal Services'!E180,2)</f>
        <v>0</v>
      </c>
      <c r="I85" s="8">
        <f t="shared" si="4"/>
      </c>
      <c r="J85" s="7"/>
      <c r="K85" s="9">
        <f t="shared" si="5"/>
      </c>
    </row>
    <row r="86" spans="2:11" ht="12">
      <c r="B86">
        <f>+'Fiscal Services'!A81</f>
        <v>180</v>
      </c>
      <c r="C86" t="str">
        <f>+'Fiscal Services'!B81</f>
        <v>VALLEY HOSPITAL AND MEDICAL CENTER</v>
      </c>
      <c r="D86" s="6">
        <f>ROUND(+'Fiscal Services'!G81,0)</f>
        <v>423815</v>
      </c>
      <c r="E86" s="7">
        <f>ROUND(+'Fiscal Services'!E81,2)</f>
        <v>15.17</v>
      </c>
      <c r="F86" s="8">
        <f t="shared" si="3"/>
        <v>27937.71</v>
      </c>
      <c r="G86" s="6">
        <f>ROUND(+'Fiscal Services'!G181,0)</f>
        <v>1223276</v>
      </c>
      <c r="H86" s="7">
        <f>ROUND(+'Fiscal Services'!E181,2)</f>
        <v>29.96</v>
      </c>
      <c r="I86" s="8">
        <f t="shared" si="4"/>
        <v>40830.31</v>
      </c>
      <c r="J86" s="7"/>
      <c r="K86" s="9">
        <f t="shared" si="5"/>
        <v>0.4615</v>
      </c>
    </row>
    <row r="87" spans="2:11" ht="12">
      <c r="B87">
        <f>+'Fiscal Services'!A82</f>
        <v>183</v>
      </c>
      <c r="C87" t="str">
        <f>+'Fiscal Services'!B82</f>
        <v>AUBURN REGIONAL MEDICAL CENTER</v>
      </c>
      <c r="D87" s="6">
        <f>ROUND(+'Fiscal Services'!G82,0)</f>
        <v>2344575</v>
      </c>
      <c r="E87" s="7">
        <f>ROUND(+'Fiscal Services'!E82,2)</f>
        <v>51</v>
      </c>
      <c r="F87" s="8">
        <f t="shared" si="3"/>
        <v>45972.06</v>
      </c>
      <c r="G87" s="6">
        <f>ROUND(+'Fiscal Services'!G182,0)</f>
        <v>1818237</v>
      </c>
      <c r="H87" s="7">
        <f>ROUND(+'Fiscal Services'!E182,2)</f>
        <v>50.04</v>
      </c>
      <c r="I87" s="8">
        <f t="shared" si="4"/>
        <v>36335.67</v>
      </c>
      <c r="J87" s="7"/>
      <c r="K87" s="9">
        <f t="shared" si="5"/>
        <v>-0.2096</v>
      </c>
    </row>
    <row r="88" spans="2:11" ht="12">
      <c r="B88">
        <f>+'Fiscal Services'!A83</f>
        <v>186</v>
      </c>
      <c r="C88" t="str">
        <f>+'Fiscal Services'!B83</f>
        <v>MARK REED HOSPITAL</v>
      </c>
      <c r="D88" s="6">
        <f>ROUND(+'Fiscal Services'!G83,0)</f>
        <v>343043</v>
      </c>
      <c r="E88" s="7">
        <f>ROUND(+'Fiscal Services'!E83,2)</f>
        <v>10.22</v>
      </c>
      <c r="F88" s="8">
        <f t="shared" si="3"/>
        <v>33565.85</v>
      </c>
      <c r="G88" s="6">
        <f>ROUND(+'Fiscal Services'!G183,0)</f>
        <v>475837</v>
      </c>
      <c r="H88" s="7">
        <f>ROUND(+'Fiscal Services'!E183,2)</f>
        <v>11.86</v>
      </c>
      <c r="I88" s="8">
        <f t="shared" si="4"/>
        <v>40121.16</v>
      </c>
      <c r="J88" s="7"/>
      <c r="K88" s="9">
        <f t="shared" si="5"/>
        <v>0.1953</v>
      </c>
    </row>
    <row r="89" spans="2:11" ht="12">
      <c r="B89">
        <f>+'Fiscal Services'!A84</f>
        <v>191</v>
      </c>
      <c r="C89" t="str">
        <f>+'Fiscal Services'!B84</f>
        <v>PROVIDENCE CENTRALIA HOSPITAL</v>
      </c>
      <c r="D89" s="6">
        <f>ROUND(+'Fiscal Services'!G84,0)</f>
        <v>1491392</v>
      </c>
      <c r="E89" s="7">
        <f>ROUND(+'Fiscal Services'!E84,2)</f>
        <v>26.31</v>
      </c>
      <c r="F89" s="8">
        <f t="shared" si="3"/>
        <v>56685.37</v>
      </c>
      <c r="G89" s="6">
        <f>ROUND(+'Fiscal Services'!G184,0)</f>
        <v>1185544</v>
      </c>
      <c r="H89" s="7">
        <f>ROUND(+'Fiscal Services'!E184,2)</f>
        <v>30.78</v>
      </c>
      <c r="I89" s="8">
        <f t="shared" si="4"/>
        <v>38516.7</v>
      </c>
      <c r="J89" s="7"/>
      <c r="K89" s="9">
        <f t="shared" si="5"/>
        <v>-0.3205</v>
      </c>
    </row>
    <row r="90" spans="2:11" ht="12">
      <c r="B90">
        <f>+'Fiscal Services'!A85</f>
        <v>193</v>
      </c>
      <c r="C90" t="str">
        <f>+'Fiscal Services'!B85</f>
        <v>PROVIDENCE MOUNT CARMEL HOSPITAL</v>
      </c>
      <c r="D90" s="6">
        <f>ROUND(+'Fiscal Services'!G85,0)</f>
        <v>575993</v>
      </c>
      <c r="E90" s="7">
        <f>ROUND(+'Fiscal Services'!E85,2)</f>
        <v>13.42</v>
      </c>
      <c r="F90" s="8">
        <f t="shared" si="3"/>
        <v>42920.49</v>
      </c>
      <c r="G90" s="6">
        <f>ROUND(+'Fiscal Services'!G185,0)</f>
        <v>137544</v>
      </c>
      <c r="H90" s="7">
        <f>ROUND(+'Fiscal Services'!E185,2)</f>
        <v>0</v>
      </c>
      <c r="I90" s="8">
        <f t="shared" si="4"/>
      </c>
      <c r="J90" s="7"/>
      <c r="K90" s="9">
        <f t="shared" si="5"/>
      </c>
    </row>
    <row r="91" spans="2:11" ht="12">
      <c r="B91">
        <f>+'Fiscal Services'!A86</f>
        <v>194</v>
      </c>
      <c r="C91" t="str">
        <f>+'Fiscal Services'!B86</f>
        <v>PROVIDENCE SAINT JOSEPHS HOSPITAL</v>
      </c>
      <c r="D91" s="6">
        <f>ROUND(+'Fiscal Services'!G86,0)</f>
        <v>397978</v>
      </c>
      <c r="E91" s="7">
        <f>ROUND(+'Fiscal Services'!E86,2)</f>
        <v>10.37</v>
      </c>
      <c r="F91" s="8">
        <f t="shared" si="3"/>
        <v>38377.82</v>
      </c>
      <c r="G91" s="6">
        <f>ROUND(+'Fiscal Services'!G186,0)</f>
        <v>332</v>
      </c>
      <c r="H91" s="7">
        <f>ROUND(+'Fiscal Services'!E186,2)</f>
        <v>0</v>
      </c>
      <c r="I91" s="8">
        <f t="shared" si="4"/>
      </c>
      <c r="J91" s="7"/>
      <c r="K91" s="9">
        <f t="shared" si="5"/>
      </c>
    </row>
    <row r="92" spans="2:11" ht="12">
      <c r="B92">
        <f>+'Fiscal Services'!A87</f>
        <v>195</v>
      </c>
      <c r="C92" t="str">
        <f>+'Fiscal Services'!B87</f>
        <v>SNOQUALMIE VALLEY HOSPITAL</v>
      </c>
      <c r="D92" s="6">
        <f>ROUND(+'Fiscal Services'!G87,0)</f>
        <v>509247</v>
      </c>
      <c r="E92" s="7">
        <f>ROUND(+'Fiscal Services'!E87,2)</f>
        <v>11.5</v>
      </c>
      <c r="F92" s="8">
        <f t="shared" si="3"/>
        <v>44282.35</v>
      </c>
      <c r="G92" s="6">
        <f>ROUND(+'Fiscal Services'!G187,0)</f>
        <v>518716</v>
      </c>
      <c r="H92" s="7">
        <f>ROUND(+'Fiscal Services'!E187,2)</f>
        <v>11.6</v>
      </c>
      <c r="I92" s="8">
        <f t="shared" si="4"/>
        <v>44716.9</v>
      </c>
      <c r="J92" s="7"/>
      <c r="K92" s="9">
        <f t="shared" si="5"/>
        <v>0.0098</v>
      </c>
    </row>
    <row r="93" spans="2:11" ht="12">
      <c r="B93">
        <f>+'Fiscal Services'!A88</f>
        <v>197</v>
      </c>
      <c r="C93" t="str">
        <f>+'Fiscal Services'!B88</f>
        <v>CAPITAL MEDICAL CENTER</v>
      </c>
      <c r="D93" s="6">
        <f>ROUND(+'Fiscal Services'!G88,0)</f>
        <v>780565</v>
      </c>
      <c r="E93" s="7">
        <f>ROUND(+'Fiscal Services'!E88,2)</f>
        <v>19.57</v>
      </c>
      <c r="F93" s="8">
        <f t="shared" si="3"/>
        <v>39885.79</v>
      </c>
      <c r="G93" s="6">
        <f>ROUND(+'Fiscal Services'!G188,0)</f>
        <v>768231</v>
      </c>
      <c r="H93" s="7">
        <f>ROUND(+'Fiscal Services'!E188,2)</f>
        <v>19.15</v>
      </c>
      <c r="I93" s="8">
        <f t="shared" si="4"/>
        <v>40116.5</v>
      </c>
      <c r="J93" s="7"/>
      <c r="K93" s="9">
        <f t="shared" si="5"/>
        <v>0.0058</v>
      </c>
    </row>
    <row r="94" spans="2:11" ht="12">
      <c r="B94">
        <f>+'Fiscal Services'!A89</f>
        <v>198</v>
      </c>
      <c r="C94" t="str">
        <f>+'Fiscal Services'!B89</f>
        <v>SUNNYSIDE COMMUNITY HOSPITAL</v>
      </c>
      <c r="D94" s="6">
        <f>ROUND(+'Fiscal Services'!G89,0)</f>
        <v>1166986</v>
      </c>
      <c r="E94" s="7">
        <f>ROUND(+'Fiscal Services'!E89,2)</f>
        <v>30.83</v>
      </c>
      <c r="F94" s="8">
        <f t="shared" si="3"/>
        <v>37852.29</v>
      </c>
      <c r="G94" s="6">
        <f>ROUND(+'Fiscal Services'!G189,0)</f>
        <v>1122086</v>
      </c>
      <c r="H94" s="7">
        <f>ROUND(+'Fiscal Services'!E189,2)</f>
        <v>29.24</v>
      </c>
      <c r="I94" s="8">
        <f t="shared" si="4"/>
        <v>38375.03</v>
      </c>
      <c r="J94" s="7"/>
      <c r="K94" s="9">
        <f t="shared" si="5"/>
        <v>0.0138</v>
      </c>
    </row>
    <row r="95" spans="2:11" ht="12">
      <c r="B95">
        <f>+'Fiscal Services'!A90</f>
        <v>199</v>
      </c>
      <c r="C95" t="str">
        <f>+'Fiscal Services'!B90</f>
        <v>TOPPENISH COMMUNITY HOSPITAL</v>
      </c>
      <c r="D95" s="6">
        <f>ROUND(+'Fiscal Services'!G90,0)</f>
        <v>577151</v>
      </c>
      <c r="E95" s="7">
        <f>ROUND(+'Fiscal Services'!E90,2)</f>
        <v>15.9</v>
      </c>
      <c r="F95" s="8">
        <f t="shared" si="3"/>
        <v>36298.81</v>
      </c>
      <c r="G95" s="6">
        <f>ROUND(+'Fiscal Services'!G190,0)</f>
        <v>537553</v>
      </c>
      <c r="H95" s="7">
        <f>ROUND(+'Fiscal Services'!E190,2)</f>
        <v>14.7</v>
      </c>
      <c r="I95" s="8">
        <f t="shared" si="4"/>
        <v>36568.23</v>
      </c>
      <c r="J95" s="7"/>
      <c r="K95" s="9">
        <f t="shared" si="5"/>
        <v>0.0074</v>
      </c>
    </row>
    <row r="96" spans="2:11" ht="12">
      <c r="B96">
        <f>+'Fiscal Services'!A91</f>
        <v>201</v>
      </c>
      <c r="C96" t="str">
        <f>+'Fiscal Services'!B91</f>
        <v>SAINT FRANCIS COMMUNITY HOSPITAL</v>
      </c>
      <c r="D96" s="6">
        <f>ROUND(+'Fiscal Services'!G91,0)</f>
        <v>2347473</v>
      </c>
      <c r="E96" s="7">
        <f>ROUND(+'Fiscal Services'!E91,2)</f>
        <v>53.61</v>
      </c>
      <c r="F96" s="8">
        <f t="shared" si="3"/>
        <v>43787.97</v>
      </c>
      <c r="G96" s="6">
        <f>ROUND(+'Fiscal Services'!G191,0)</f>
        <v>2218755</v>
      </c>
      <c r="H96" s="7">
        <f>ROUND(+'Fiscal Services'!E191,2)</f>
        <v>53.4</v>
      </c>
      <c r="I96" s="8">
        <f t="shared" si="4"/>
        <v>41549.72</v>
      </c>
      <c r="J96" s="7"/>
      <c r="K96" s="9">
        <f t="shared" si="5"/>
        <v>-0.0511</v>
      </c>
    </row>
    <row r="97" spans="2:11" ht="12">
      <c r="B97">
        <f>+'Fiscal Services'!A92</f>
        <v>202</v>
      </c>
      <c r="C97" t="str">
        <f>+'Fiscal Services'!B92</f>
        <v>REGIONAL HOSP. FOR RESP. &amp; COMPLEX CARE</v>
      </c>
      <c r="D97" s="6">
        <f>ROUND(+'Fiscal Services'!G92,0)</f>
        <v>87300</v>
      </c>
      <c r="E97" s="7">
        <f>ROUND(+'Fiscal Services'!E92,2)</f>
        <v>1.01</v>
      </c>
      <c r="F97" s="8">
        <f t="shared" si="3"/>
        <v>86435.64</v>
      </c>
      <c r="G97" s="6">
        <f>ROUND(+'Fiscal Services'!G192,0)</f>
        <v>63175</v>
      </c>
      <c r="H97" s="7">
        <f>ROUND(+'Fiscal Services'!E192,2)</f>
        <v>0.95</v>
      </c>
      <c r="I97" s="8">
        <f t="shared" si="4"/>
        <v>66500</v>
      </c>
      <c r="J97" s="7"/>
      <c r="K97" s="9">
        <f t="shared" si="5"/>
        <v>-0.2306</v>
      </c>
    </row>
    <row r="98" spans="2:11" ht="12">
      <c r="B98">
        <f>+'Fiscal Services'!A93</f>
        <v>204</v>
      </c>
      <c r="C98" t="str">
        <f>+'Fiscal Services'!B93</f>
        <v>SEATTLE CANCER CARE ALLIANCE</v>
      </c>
      <c r="D98" s="6">
        <f>ROUND(+'Fiscal Services'!G93,0)</f>
        <v>5355274</v>
      </c>
      <c r="E98" s="7">
        <f>ROUND(+'Fiscal Services'!E93,2)</f>
        <v>113.79</v>
      </c>
      <c r="F98" s="8">
        <f t="shared" si="3"/>
        <v>47062.78</v>
      </c>
      <c r="G98" s="6">
        <f>ROUND(+'Fiscal Services'!G193,0)</f>
        <v>5925238</v>
      </c>
      <c r="H98" s="7">
        <f>ROUND(+'Fiscal Services'!E193,2)</f>
        <v>119.27</v>
      </c>
      <c r="I98" s="8">
        <f t="shared" si="4"/>
        <v>49679.2</v>
      </c>
      <c r="J98" s="7"/>
      <c r="K98" s="9">
        <f t="shared" si="5"/>
        <v>0.0556</v>
      </c>
    </row>
    <row r="99" spans="2:11" ht="12">
      <c r="B99">
        <f>+'Fiscal Services'!A94</f>
        <v>205</v>
      </c>
      <c r="C99" t="str">
        <f>+'Fiscal Services'!B94</f>
        <v>WENATCHEE VALLEY MEDICAL CENTER</v>
      </c>
      <c r="D99" s="6">
        <f>ROUND(+'Fiscal Services'!G94,0)</f>
        <v>1117299</v>
      </c>
      <c r="E99" s="7">
        <f>ROUND(+'Fiscal Services'!E94,2)</f>
        <v>18.12</v>
      </c>
      <c r="F99" s="8">
        <f t="shared" si="3"/>
        <v>61661.09</v>
      </c>
      <c r="G99" s="6">
        <f>ROUND(+'Fiscal Services'!G194,0)</f>
        <v>1156056</v>
      </c>
      <c r="H99" s="7">
        <f>ROUND(+'Fiscal Services'!E194,2)</f>
        <v>19.07</v>
      </c>
      <c r="I99" s="8">
        <f t="shared" si="4"/>
        <v>60621.71</v>
      </c>
      <c r="J99" s="7"/>
      <c r="K99" s="9">
        <f t="shared" si="5"/>
        <v>-0.0169</v>
      </c>
    </row>
    <row r="100" spans="2:11" ht="12">
      <c r="B100">
        <f>+'Fiscal Services'!A95</f>
        <v>206</v>
      </c>
      <c r="C100" t="str">
        <f>+'Fiscal Services'!B95</f>
        <v>UNITED GENERAL HOSPITAL</v>
      </c>
      <c r="D100" s="6">
        <f>ROUND(+'Fiscal Services'!G95,0)</f>
        <v>1343652</v>
      </c>
      <c r="E100" s="7">
        <f>ROUND(+'Fiscal Services'!E95,2)</f>
        <v>25.35</v>
      </c>
      <c r="F100" s="8">
        <f t="shared" si="3"/>
        <v>53004.02</v>
      </c>
      <c r="G100" s="6">
        <f>ROUND(+'Fiscal Services'!G195,0)</f>
        <v>1423853</v>
      </c>
      <c r="H100" s="7">
        <f>ROUND(+'Fiscal Services'!E195,2)</f>
        <v>26.09</v>
      </c>
      <c r="I100" s="8">
        <f t="shared" si="4"/>
        <v>54574.66</v>
      </c>
      <c r="J100" s="7"/>
      <c r="K100" s="9">
        <f t="shared" si="5"/>
        <v>0.0296</v>
      </c>
    </row>
    <row r="101" spans="2:11" ht="12">
      <c r="B101">
        <f>+'Fiscal Services'!A96</f>
        <v>207</v>
      </c>
      <c r="C101" t="str">
        <f>+'Fiscal Services'!B96</f>
        <v>SKAGIT VALLEY HOSPITAL</v>
      </c>
      <c r="D101" s="6">
        <f>ROUND(+'Fiscal Services'!G96,0)</f>
        <v>3265985</v>
      </c>
      <c r="E101" s="7">
        <f>ROUND(+'Fiscal Services'!E96,2)</f>
        <v>72.22</v>
      </c>
      <c r="F101" s="8">
        <f t="shared" si="3"/>
        <v>45222.72</v>
      </c>
      <c r="G101" s="6">
        <f>ROUND(+'Fiscal Services'!G196,0)</f>
        <v>3483601</v>
      </c>
      <c r="H101" s="7">
        <f>ROUND(+'Fiscal Services'!E196,2)</f>
        <v>76.06</v>
      </c>
      <c r="I101" s="8">
        <f t="shared" si="4"/>
        <v>45800.7</v>
      </c>
      <c r="J101" s="7"/>
      <c r="K101" s="9">
        <f t="shared" si="5"/>
        <v>0.0128</v>
      </c>
    </row>
    <row r="102" spans="2:11" ht="12">
      <c r="B102">
        <f>+'Fiscal Services'!A97</f>
        <v>208</v>
      </c>
      <c r="C102" t="str">
        <f>+'Fiscal Services'!B97</f>
        <v>LEGACY SALMON CREEK HOSPITAL</v>
      </c>
      <c r="D102" s="6">
        <f>ROUND(+'Fiscal Services'!G97,0)</f>
        <v>1156909</v>
      </c>
      <c r="E102" s="7">
        <f>ROUND(+'Fiscal Services'!E97,2)</f>
        <v>33.47</v>
      </c>
      <c r="F102" s="8">
        <f t="shared" si="3"/>
        <v>34565.55</v>
      </c>
      <c r="G102" s="6">
        <f>ROUND(+'Fiscal Services'!G197,0)</f>
        <v>1233519</v>
      </c>
      <c r="H102" s="7">
        <f>ROUND(+'Fiscal Services'!E197,2)</f>
        <v>35.43</v>
      </c>
      <c r="I102" s="8">
        <f t="shared" si="4"/>
        <v>34815.66</v>
      </c>
      <c r="J102" s="7"/>
      <c r="K102" s="9">
        <f t="shared" si="5"/>
        <v>0.0072</v>
      </c>
    </row>
    <row r="103" spans="2:11" ht="12">
      <c r="B103">
        <f>+'Fiscal Services'!A98</f>
        <v>209</v>
      </c>
      <c r="C103" t="str">
        <f>+'Fiscal Services'!B98</f>
        <v>SAINT ANTHONY HOSPITAL</v>
      </c>
      <c r="D103" s="6">
        <f>ROUND(+'Fiscal Services'!G98,0)</f>
        <v>0</v>
      </c>
      <c r="E103" s="7">
        <f>ROUND(+'Fiscal Services'!E98,2)</f>
        <v>0</v>
      </c>
      <c r="F103" s="8">
        <f t="shared" si="3"/>
      </c>
      <c r="G103" s="6">
        <f>ROUND(+'Fiscal Services'!G198,0)</f>
        <v>704253</v>
      </c>
      <c r="H103" s="7">
        <f>ROUND(+'Fiscal Services'!E198,2)</f>
        <v>8.89</v>
      </c>
      <c r="I103" s="8">
        <f t="shared" si="4"/>
        <v>79218.56</v>
      </c>
      <c r="J103" s="7"/>
      <c r="K103" s="9">
        <f t="shared" si="5"/>
      </c>
    </row>
    <row r="104" spans="2:11" ht="12">
      <c r="B104">
        <f>+'Fiscal Services'!A99</f>
        <v>904</v>
      </c>
      <c r="C104" t="str">
        <f>+'Fiscal Services'!B99</f>
        <v>BHC FAIRFAX HOSPITAL</v>
      </c>
      <c r="D104" s="6">
        <f>ROUND(+'Fiscal Services'!G99,0)</f>
        <v>508121</v>
      </c>
      <c r="E104" s="7">
        <f>ROUND(+'Fiscal Services'!E99,2)</f>
        <v>10.68</v>
      </c>
      <c r="F104" s="8">
        <f t="shared" si="3"/>
        <v>47576.87</v>
      </c>
      <c r="G104" s="6">
        <f>ROUND(+'Fiscal Services'!G199,0)</f>
        <v>529095</v>
      </c>
      <c r="H104" s="7">
        <f>ROUND(+'Fiscal Services'!E199,2)</f>
        <v>10.8</v>
      </c>
      <c r="I104" s="8">
        <f t="shared" si="4"/>
        <v>48990.28</v>
      </c>
      <c r="J104" s="7"/>
      <c r="K104" s="9">
        <f t="shared" si="5"/>
        <v>0.0297</v>
      </c>
    </row>
    <row r="105" spans="2:11" ht="12">
      <c r="B105">
        <f>+'Fiscal Services'!A100</f>
        <v>915</v>
      </c>
      <c r="C105" t="str">
        <f>+'Fiscal Services'!B100</f>
        <v>LOURDES COUNSELING CENTER</v>
      </c>
      <c r="D105" s="6">
        <f>ROUND(+'Fiscal Services'!G100,0)</f>
        <v>89384</v>
      </c>
      <c r="E105" s="7">
        <f>ROUND(+'Fiscal Services'!E100,2)</f>
        <v>2</v>
      </c>
      <c r="F105" s="8">
        <f t="shared" si="3"/>
        <v>44692</v>
      </c>
      <c r="G105" s="6">
        <f>ROUND(+'Fiscal Services'!G200,0)</f>
        <v>71087</v>
      </c>
      <c r="H105" s="7">
        <f>ROUND(+'Fiscal Services'!E200,2)</f>
        <v>2.2</v>
      </c>
      <c r="I105" s="8">
        <f t="shared" si="4"/>
        <v>32312.27</v>
      </c>
      <c r="J105" s="7"/>
      <c r="K105" s="9">
        <f t="shared" si="5"/>
        <v>-0.277</v>
      </c>
    </row>
    <row r="106" spans="2:11" ht="12">
      <c r="B106">
        <f>+'Fiscal Services'!A101</f>
        <v>919</v>
      </c>
      <c r="C106" t="str">
        <f>+'Fiscal Services'!B101</f>
        <v>NAVOS</v>
      </c>
      <c r="D106" s="6">
        <f>ROUND(+'Fiscal Services'!G101,0)</f>
        <v>223178</v>
      </c>
      <c r="E106" s="7">
        <f>ROUND(+'Fiscal Services'!E101,2)</f>
        <v>4.07</v>
      </c>
      <c r="F106" s="8">
        <f t="shared" si="3"/>
        <v>54834.89</v>
      </c>
      <c r="G106" s="6">
        <f>ROUND(+'Fiscal Services'!G201,0)</f>
        <v>197129</v>
      </c>
      <c r="H106" s="7">
        <f>ROUND(+'Fiscal Services'!E201,2)</f>
        <v>3.63</v>
      </c>
      <c r="I106" s="8">
        <f t="shared" si="4"/>
        <v>54305.51</v>
      </c>
      <c r="J106" s="7"/>
      <c r="K106" s="9">
        <f t="shared" si="5"/>
        <v>-0.0097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Fiscal Services Cost Center Screens</dc:title>
  <dc:subject>2009 comparative screens - fiscal services</dc:subject>
  <dc:creator>Washington State Dept of Health - EHSPHL - Hospital and Patient Data Systems</dc:creator>
  <cp:keywords/>
  <dc:description/>
  <cp:lastModifiedBy>Randy Huyck</cp:lastModifiedBy>
  <dcterms:created xsi:type="dcterms:W3CDTF">2000-10-10T20:06:52Z</dcterms:created>
  <dcterms:modified xsi:type="dcterms:W3CDTF">2011-09-21T17:57:03Z</dcterms:modified>
  <cp:category/>
  <cp:version/>
  <cp:contentType/>
  <cp:contentStatus/>
</cp:coreProperties>
</file>