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Walla Walla Pgs 70-71" sheetId="1" r:id="rId1"/>
  </sheets>
  <definedNames>
    <definedName name="_xlnm.Print_Area" localSheetId="0">'Walla Walla Pgs 70-71'!$A$1:$O$88</definedName>
    <definedName name="_xlnm.Print_Titles" localSheetId="0">'Walla Walla Pgs 70-71'!$1:$4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<sst xmlns="http://schemas.openxmlformats.org/spreadsheetml/2006/main" count="95" uniqueCount="87">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</sst>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('Walla Walla Pgs 70-71'!$B$61,'Walla Walla Pgs 70-71'!$B$69,'Walla Walla Pgs 70-71'!$B$74:$B$76)</c:f>
              <c:strCache/>
            </c:strRef>
          </c:cat>
          <c:val>
            <c:numRef>
              <c:f>('Walla Walla Pgs 70-71'!$C$68,'Walla Walla Pgs 70-71'!$C$72,'Walla Walla Pgs 70-71'!$C$74:$C$76)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F10" sqref="F10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59500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22.9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597476</v>
      </c>
      <c r="D5" s="10">
        <f>SUM(E5:O5)</f>
        <v>597476</v>
      </c>
      <c r="E5" s="13">
        <v>0</v>
      </c>
      <c r="F5" s="7">
        <v>66344</v>
      </c>
      <c r="G5" s="7">
        <v>4746</v>
      </c>
      <c r="H5" s="7">
        <v>6092</v>
      </c>
      <c r="I5" s="19">
        <v>97817</v>
      </c>
      <c r="J5" s="34">
        <v>4207</v>
      </c>
      <c r="K5" s="13">
        <f>4797+9534+334</f>
        <v>14665</v>
      </c>
      <c r="L5" s="35">
        <v>1435</v>
      </c>
      <c r="M5" s="7">
        <f>72+309605</f>
        <v>309677</v>
      </c>
      <c r="N5" s="80">
        <f>17+22582</f>
        <v>22599</v>
      </c>
      <c r="O5" s="13">
        <f>45462-3889+17590+4247+6484</f>
        <v>69894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75585</v>
      </c>
      <c r="D7" s="10">
        <f t="shared" si="0"/>
        <v>75585</v>
      </c>
      <c r="E7" s="11"/>
      <c r="F7" s="5"/>
      <c r="G7" s="5"/>
      <c r="H7" s="5"/>
      <c r="I7" s="6"/>
      <c r="J7" s="12">
        <f>146+5302</f>
        <v>5448</v>
      </c>
      <c r="K7" s="11">
        <v>65825</v>
      </c>
      <c r="L7" s="14">
        <v>179</v>
      </c>
      <c r="M7" s="5"/>
      <c r="N7" s="10">
        <v>500</v>
      </c>
      <c r="O7" s="11">
        <v>3633</v>
      </c>
    </row>
    <row r="8" spans="1:15" ht="15">
      <c r="A8" s="36">
        <v>562.24</v>
      </c>
      <c r="B8" s="37" t="s">
        <v>16</v>
      </c>
      <c r="C8" s="11">
        <v>34538</v>
      </c>
      <c r="D8" s="10">
        <f t="shared" si="0"/>
        <v>34538</v>
      </c>
      <c r="E8" s="11"/>
      <c r="F8" s="5"/>
      <c r="G8" s="5"/>
      <c r="H8" s="5"/>
      <c r="I8" s="6"/>
      <c r="J8" s="12">
        <v>9900</v>
      </c>
      <c r="K8" s="11"/>
      <c r="L8" s="14">
        <v>8465</v>
      </c>
      <c r="M8" s="5"/>
      <c r="N8" s="10">
        <v>1157</v>
      </c>
      <c r="O8" s="11">
        <v>15016</v>
      </c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196059</v>
      </c>
      <c r="D12" s="10">
        <f t="shared" si="0"/>
        <v>196059</v>
      </c>
      <c r="E12" s="11"/>
      <c r="F12" s="5"/>
      <c r="G12" s="5"/>
      <c r="H12" s="5"/>
      <c r="I12" s="6"/>
      <c r="J12" s="12"/>
      <c r="K12" s="11">
        <f>195884+175</f>
        <v>196059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212906</v>
      </c>
      <c r="D14" s="10">
        <f t="shared" si="0"/>
        <v>212906</v>
      </c>
      <c r="E14" s="11"/>
      <c r="F14" s="5">
        <v>4701</v>
      </c>
      <c r="G14" s="5"/>
      <c r="H14" s="5">
        <v>472</v>
      </c>
      <c r="I14" s="6">
        <v>6949</v>
      </c>
      <c r="J14" s="12"/>
      <c r="K14" s="11">
        <f>14344+21778+573</f>
        <v>36695</v>
      </c>
      <c r="L14" s="14">
        <v>43925</v>
      </c>
      <c r="M14" s="5">
        <v>21961</v>
      </c>
      <c r="N14" s="10">
        <f>74362+23841</f>
        <v>98203</v>
      </c>
      <c r="O14" s="11"/>
    </row>
    <row r="15" spans="1:15" ht="15">
      <c r="A15" s="36">
        <v>562.33</v>
      </c>
      <c r="B15" s="59" t="s">
        <v>62</v>
      </c>
      <c r="C15" s="11">
        <v>35277</v>
      </c>
      <c r="D15" s="10">
        <f t="shared" si="0"/>
        <v>35277</v>
      </c>
      <c r="E15" s="11"/>
      <c r="F15" s="5">
        <v>4527</v>
      </c>
      <c r="G15" s="5"/>
      <c r="H15" s="5">
        <v>454</v>
      </c>
      <c r="I15" s="6">
        <v>6692</v>
      </c>
      <c r="J15" s="12"/>
      <c r="K15" s="11"/>
      <c r="L15" s="14"/>
      <c r="M15" s="5">
        <v>21148</v>
      </c>
      <c r="N15" s="10">
        <v>2456</v>
      </c>
      <c r="O15" s="11"/>
    </row>
    <row r="16" spans="1:15" ht="15">
      <c r="A16" s="36">
        <v>562.34</v>
      </c>
      <c r="B16" s="37" t="s">
        <v>18</v>
      </c>
      <c r="C16" s="11">
        <v>43531</v>
      </c>
      <c r="D16" s="10">
        <f t="shared" si="0"/>
        <v>43531</v>
      </c>
      <c r="E16" s="11"/>
      <c r="F16" s="5">
        <v>3212</v>
      </c>
      <c r="G16" s="5"/>
      <c r="H16" s="5">
        <v>322</v>
      </c>
      <c r="I16" s="6">
        <v>4747</v>
      </c>
      <c r="J16" s="12"/>
      <c r="K16" s="11"/>
      <c r="L16" s="14"/>
      <c r="M16" s="5">
        <v>15003</v>
      </c>
      <c r="N16" s="10">
        <f>7086+13161</f>
        <v>20247</v>
      </c>
      <c r="O16" s="11"/>
    </row>
    <row r="17" spans="1:15" ht="15">
      <c r="A17" s="36">
        <v>562.35</v>
      </c>
      <c r="B17" s="37" t="s">
        <v>19</v>
      </c>
      <c r="C17" s="11">
        <v>1359</v>
      </c>
      <c r="D17" s="10">
        <f t="shared" si="0"/>
        <v>1359</v>
      </c>
      <c r="E17" s="11"/>
      <c r="F17" s="5">
        <v>182</v>
      </c>
      <c r="G17" s="5"/>
      <c r="H17" s="5">
        <v>18</v>
      </c>
      <c r="I17" s="6">
        <v>270</v>
      </c>
      <c r="J17" s="12"/>
      <c r="K17" s="11"/>
      <c r="L17" s="14"/>
      <c r="M17" s="5">
        <v>851</v>
      </c>
      <c r="N17" s="10">
        <v>38</v>
      </c>
      <c r="O17" s="11"/>
    </row>
    <row r="18" spans="1:15" ht="15">
      <c r="A18" s="36">
        <v>562.39</v>
      </c>
      <c r="B18" s="37" t="s">
        <v>20</v>
      </c>
      <c r="C18" s="11">
        <v>19492</v>
      </c>
      <c r="D18" s="10">
        <f t="shared" si="0"/>
        <v>19492</v>
      </c>
      <c r="E18" s="11"/>
      <c r="F18" s="5">
        <v>2038</v>
      </c>
      <c r="G18" s="5"/>
      <c r="H18" s="5">
        <v>204</v>
      </c>
      <c r="I18" s="6">
        <v>3013</v>
      </c>
      <c r="J18" s="12"/>
      <c r="K18" s="11"/>
      <c r="L18" s="14"/>
      <c r="M18" s="5">
        <v>9522</v>
      </c>
      <c r="N18" s="10">
        <v>4715</v>
      </c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57911</v>
      </c>
      <c r="D20" s="10">
        <f t="shared" si="0"/>
        <v>57911</v>
      </c>
      <c r="E20" s="11"/>
      <c r="F20" s="5"/>
      <c r="G20" s="5"/>
      <c r="H20" s="5"/>
      <c r="I20" s="6"/>
      <c r="J20" s="12"/>
      <c r="K20" s="11">
        <v>57911</v>
      </c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3702</v>
      </c>
      <c r="D22" s="10">
        <f t="shared" si="0"/>
        <v>3702</v>
      </c>
      <c r="E22" s="11">
        <v>3039</v>
      </c>
      <c r="F22" s="5">
        <v>78</v>
      </c>
      <c r="G22" s="5"/>
      <c r="H22" s="5">
        <v>8</v>
      </c>
      <c r="I22" s="6">
        <v>115</v>
      </c>
      <c r="J22" s="12"/>
      <c r="K22" s="11"/>
      <c r="L22" s="14"/>
      <c r="M22" s="5">
        <f>97+365</f>
        <v>462</v>
      </c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176</v>
      </c>
      <c r="D24" s="10">
        <f t="shared" si="0"/>
        <v>176</v>
      </c>
      <c r="E24" s="11"/>
      <c r="F24" s="5">
        <v>24</v>
      </c>
      <c r="G24" s="5"/>
      <c r="H24" s="5">
        <v>3</v>
      </c>
      <c r="I24" s="6">
        <v>36</v>
      </c>
      <c r="J24" s="12"/>
      <c r="K24" s="11"/>
      <c r="L24" s="14"/>
      <c r="M24" s="5">
        <v>113</v>
      </c>
      <c r="N24" s="10"/>
      <c r="O24" s="11"/>
    </row>
    <row r="25" spans="1:15" ht="15">
      <c r="A25" s="36">
        <v>562.52</v>
      </c>
      <c r="B25" s="37" t="s">
        <v>23</v>
      </c>
      <c r="C25" s="11">
        <v>9220</v>
      </c>
      <c r="D25" s="10">
        <f t="shared" si="0"/>
        <v>9220</v>
      </c>
      <c r="E25" s="11"/>
      <c r="F25" s="5">
        <v>835</v>
      </c>
      <c r="G25" s="5"/>
      <c r="H25" s="5">
        <v>84</v>
      </c>
      <c r="I25" s="6">
        <v>1234</v>
      </c>
      <c r="J25" s="12"/>
      <c r="K25" s="11"/>
      <c r="L25" s="14"/>
      <c r="M25" s="5">
        <f>43+3899</f>
        <v>3942</v>
      </c>
      <c r="N25" s="10">
        <f>1500+1500+125</f>
        <v>3125</v>
      </c>
      <c r="O25" s="11"/>
    </row>
    <row r="26" spans="1:15" ht="15">
      <c r="A26" s="36">
        <v>562.53</v>
      </c>
      <c r="B26" s="59" t="s">
        <v>66</v>
      </c>
      <c r="C26" s="11">
        <v>3548</v>
      </c>
      <c r="D26" s="10">
        <f t="shared" si="0"/>
        <v>3548</v>
      </c>
      <c r="E26" s="11"/>
      <c r="F26" s="5"/>
      <c r="G26" s="5"/>
      <c r="H26" s="5"/>
      <c r="I26" s="6"/>
      <c r="J26" s="12">
        <v>983</v>
      </c>
      <c r="K26" s="11"/>
      <c r="L26" s="14"/>
      <c r="M26" s="5">
        <v>865</v>
      </c>
      <c r="N26" s="10">
        <v>1700</v>
      </c>
      <c r="O26" s="11"/>
    </row>
    <row r="27" spans="1:15" ht="15">
      <c r="A27" s="36">
        <v>562.54</v>
      </c>
      <c r="B27" s="59" t="s">
        <v>67</v>
      </c>
      <c r="C27" s="11">
        <v>55881</v>
      </c>
      <c r="D27" s="10">
        <f t="shared" si="0"/>
        <v>55881</v>
      </c>
      <c r="E27" s="11"/>
      <c r="F27" s="5">
        <v>379</v>
      </c>
      <c r="G27" s="5"/>
      <c r="H27" s="5">
        <v>38</v>
      </c>
      <c r="I27" s="6">
        <v>560</v>
      </c>
      <c r="J27" s="12"/>
      <c r="K27" s="11"/>
      <c r="L27" s="14"/>
      <c r="M27" s="5">
        <f>8424+1770</f>
        <v>10194</v>
      </c>
      <c r="N27" s="10">
        <f>600+4155+36640+3315</f>
        <v>44710</v>
      </c>
      <c r="O27" s="11"/>
    </row>
    <row r="28" spans="1:15" ht="15">
      <c r="A28" s="36">
        <v>562.55</v>
      </c>
      <c r="B28" s="37" t="s">
        <v>24</v>
      </c>
      <c r="C28" s="11">
        <v>8289</v>
      </c>
      <c r="D28" s="10">
        <f t="shared" si="0"/>
        <v>8289</v>
      </c>
      <c r="E28" s="11"/>
      <c r="F28" s="5">
        <v>1143</v>
      </c>
      <c r="G28" s="5"/>
      <c r="H28" s="5">
        <v>115</v>
      </c>
      <c r="I28" s="6">
        <v>1690</v>
      </c>
      <c r="J28" s="12"/>
      <c r="K28" s="11"/>
      <c r="L28" s="14"/>
      <c r="M28" s="5">
        <v>5341</v>
      </c>
      <c r="N28" s="10"/>
      <c r="O28" s="11"/>
    </row>
    <row r="29" spans="1:15" ht="15">
      <c r="A29" s="36">
        <v>562.56</v>
      </c>
      <c r="B29" s="37" t="s">
        <v>25</v>
      </c>
      <c r="C29" s="11">
        <v>166307</v>
      </c>
      <c r="D29" s="10">
        <f t="shared" si="0"/>
        <v>166307</v>
      </c>
      <c r="E29" s="11"/>
      <c r="F29" s="5"/>
      <c r="G29" s="5"/>
      <c r="H29" s="5"/>
      <c r="I29" s="6"/>
      <c r="J29" s="12"/>
      <c r="K29" s="11"/>
      <c r="L29" s="14"/>
      <c r="M29" s="5">
        <v>7237</v>
      </c>
      <c r="N29" s="10">
        <f>136243+19327+3500</f>
        <v>159070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15469</v>
      </c>
      <c r="D31" s="10">
        <f t="shared" si="0"/>
        <v>15469</v>
      </c>
      <c r="E31" s="11"/>
      <c r="F31" s="5">
        <v>1350</v>
      </c>
      <c r="G31" s="5"/>
      <c r="H31" s="5">
        <v>135</v>
      </c>
      <c r="I31" s="6">
        <v>1996</v>
      </c>
      <c r="J31" s="12"/>
      <c r="K31" s="11"/>
      <c r="L31" s="14"/>
      <c r="M31" s="5">
        <f>1701+6307</f>
        <v>8008</v>
      </c>
      <c r="N31" s="10">
        <v>3980</v>
      </c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37399</v>
      </c>
      <c r="D34" s="10">
        <f t="shared" si="0"/>
        <v>37399</v>
      </c>
      <c r="E34" s="11"/>
      <c r="F34" s="5">
        <v>866</v>
      </c>
      <c r="G34" s="5"/>
      <c r="H34" s="5">
        <v>327</v>
      </c>
      <c r="I34" s="6">
        <v>1521</v>
      </c>
      <c r="J34" s="12"/>
      <c r="K34" s="11"/>
      <c r="L34" s="14"/>
      <c r="M34" s="5">
        <v>4045</v>
      </c>
      <c r="N34" s="10">
        <v>29270</v>
      </c>
      <c r="O34" s="11">
        <v>1370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63941</v>
      </c>
      <c r="D36" s="10">
        <f t="shared" si="0"/>
        <v>63941</v>
      </c>
      <c r="E36" s="11"/>
      <c r="F36" s="5"/>
      <c r="G36" s="5">
        <v>63396</v>
      </c>
      <c r="H36" s="5"/>
      <c r="I36" s="6"/>
      <c r="J36" s="12"/>
      <c r="K36" s="11"/>
      <c r="L36" s="14"/>
      <c r="M36" s="5"/>
      <c r="N36" s="10"/>
      <c r="O36" s="11">
        <v>545</v>
      </c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81212</v>
      </c>
      <c r="D40" s="10">
        <f t="shared" si="0"/>
        <v>81212</v>
      </c>
      <c r="E40" s="11"/>
      <c r="F40" s="5"/>
      <c r="G40" s="5"/>
      <c r="H40" s="5">
        <v>23925</v>
      </c>
      <c r="I40" s="6">
        <v>23926</v>
      </c>
      <c r="J40" s="12"/>
      <c r="K40" s="11">
        <v>33361</v>
      </c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34375</v>
      </c>
      <c r="D41" s="10">
        <f t="shared" si="0"/>
        <v>34375</v>
      </c>
      <c r="E41" s="11"/>
      <c r="F41" s="5">
        <v>352</v>
      </c>
      <c r="G41" s="5"/>
      <c r="H41" s="5">
        <v>35</v>
      </c>
      <c r="I41" s="6">
        <v>521</v>
      </c>
      <c r="J41" s="12"/>
      <c r="K41" s="11">
        <v>31550</v>
      </c>
      <c r="L41" s="14"/>
      <c r="M41" s="5">
        <f>271+1646</f>
        <v>1917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1753653</v>
      </c>
      <c r="D44" s="64">
        <f>SUM(E44:O44)</f>
        <v>1753653</v>
      </c>
      <c r="E44" s="65">
        <f aca="true" t="shared" si="1" ref="E44:O44">SUM(E5:E43)</f>
        <v>3039</v>
      </c>
      <c r="F44" s="63">
        <f t="shared" si="1"/>
        <v>86031</v>
      </c>
      <c r="G44" s="63">
        <f t="shared" si="1"/>
        <v>68142</v>
      </c>
      <c r="H44" s="63">
        <f t="shared" si="1"/>
        <v>32232</v>
      </c>
      <c r="I44" s="63">
        <f t="shared" si="1"/>
        <v>151087</v>
      </c>
      <c r="J44" s="66">
        <f t="shared" si="1"/>
        <v>20538</v>
      </c>
      <c r="K44" s="65">
        <f t="shared" si="1"/>
        <v>436066</v>
      </c>
      <c r="L44" s="67">
        <f t="shared" si="1"/>
        <v>54004</v>
      </c>
      <c r="M44" s="63">
        <f t="shared" si="1"/>
        <v>420286</v>
      </c>
      <c r="N44" s="64">
        <f t="shared" si="1"/>
        <v>391770</v>
      </c>
      <c r="O44" s="65">
        <f t="shared" si="1"/>
        <v>90458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1753653</v>
      </c>
      <c r="D56" s="72">
        <f>SUM(E56:O56)</f>
        <v>1753653</v>
      </c>
      <c r="E56" s="73">
        <f aca="true" t="shared" si="3" ref="E56:O56">SUM(E44:E55)</f>
        <v>3039</v>
      </c>
      <c r="F56" s="71">
        <f t="shared" si="3"/>
        <v>86031</v>
      </c>
      <c r="G56" s="71">
        <f t="shared" si="3"/>
        <v>68142</v>
      </c>
      <c r="H56" s="71">
        <f t="shared" si="3"/>
        <v>32232</v>
      </c>
      <c r="I56" s="74">
        <f t="shared" si="3"/>
        <v>151087</v>
      </c>
      <c r="J56" s="75">
        <f t="shared" si="3"/>
        <v>20538</v>
      </c>
      <c r="K56" s="73">
        <f t="shared" si="3"/>
        <v>436066</v>
      </c>
      <c r="L56" s="76">
        <f t="shared" si="3"/>
        <v>54004</v>
      </c>
      <c r="M56" s="71">
        <f t="shared" si="3"/>
        <v>420286</v>
      </c>
      <c r="N56" s="83">
        <f t="shared" si="3"/>
        <v>391770</v>
      </c>
      <c r="O56" s="73">
        <f t="shared" si="3"/>
        <v>90458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3039</v>
      </c>
      <c r="D62" s="45">
        <f>E56/D56</f>
        <v>0.0017329540108561956</v>
      </c>
    </row>
    <row r="63" spans="2:4" ht="15">
      <c r="B63" s="24" t="s">
        <v>2</v>
      </c>
      <c r="C63" s="46">
        <f>F56</f>
        <v>86031</v>
      </c>
      <c r="D63" s="45">
        <f>F56/D56</f>
        <v>0.04905816601117781</v>
      </c>
    </row>
    <row r="64" spans="2:4" ht="15">
      <c r="B64" s="24" t="s">
        <v>3</v>
      </c>
      <c r="C64" s="46">
        <f>G56</f>
        <v>68142</v>
      </c>
      <c r="D64" s="45">
        <f>G56/D56</f>
        <v>0.038857174138783444</v>
      </c>
    </row>
    <row r="65" spans="2:4" ht="15">
      <c r="B65" s="24" t="s">
        <v>4</v>
      </c>
      <c r="C65" s="46">
        <f>H56</f>
        <v>32232</v>
      </c>
      <c r="D65" s="45">
        <f>H56/D56</f>
        <v>0.01837991894633659</v>
      </c>
    </row>
    <row r="66" spans="2:4" ht="15">
      <c r="B66" s="24" t="s">
        <v>5</v>
      </c>
      <c r="C66" s="46">
        <f>I56</f>
        <v>151087</v>
      </c>
      <c r="D66" s="45">
        <f>I56/D56</f>
        <v>0.08615558494183286</v>
      </c>
    </row>
    <row r="67" spans="2:4" ht="15">
      <c r="B67" s="53" t="s">
        <v>46</v>
      </c>
      <c r="C67" s="47">
        <f>J56</f>
        <v>20538</v>
      </c>
      <c r="D67" s="48">
        <f>J56/D56</f>
        <v>0.011711552969715218</v>
      </c>
    </row>
    <row r="68" spans="2:4" ht="15.75" thickBot="1">
      <c r="B68" s="91" t="s">
        <v>79</v>
      </c>
      <c r="C68" s="49">
        <f>SUM(C62:C67)</f>
        <v>361069</v>
      </c>
      <c r="D68" s="50">
        <f>SUM(D62:D67)</f>
        <v>0.2058953510187021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436066</v>
      </c>
      <c r="D70" s="23">
        <f>K56/D56</f>
        <v>0.24866150829154912</v>
      </c>
    </row>
    <row r="71" spans="2:4" ht="15">
      <c r="B71" s="54" t="s">
        <v>8</v>
      </c>
      <c r="C71" s="25">
        <f>L56</f>
        <v>54004</v>
      </c>
      <c r="D71" s="26">
        <f>L56/D56</f>
        <v>0.030795145904007237</v>
      </c>
    </row>
    <row r="72" spans="2:4" ht="15.75" thickBot="1">
      <c r="B72" s="91" t="s">
        <v>80</v>
      </c>
      <c r="C72" s="49">
        <f>SUM(C70:C71)</f>
        <v>490070</v>
      </c>
      <c r="D72" s="50">
        <f>SUM(D70:D71)</f>
        <v>0.2794566541955564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420286</v>
      </c>
      <c r="D74" s="23">
        <f>M56/D56</f>
        <v>0.23966314886696513</v>
      </c>
    </row>
    <row r="75" spans="2:4" ht="15">
      <c r="B75" s="22" t="s">
        <v>9</v>
      </c>
      <c r="C75" s="21">
        <f>N56</f>
        <v>391770</v>
      </c>
      <c r="D75" s="23">
        <f>N56/D56</f>
        <v>0.2234022352198525</v>
      </c>
    </row>
    <row r="76" spans="2:4" ht="15">
      <c r="B76" s="97" t="s">
        <v>50</v>
      </c>
      <c r="C76" s="25">
        <f>O56</f>
        <v>90458</v>
      </c>
      <c r="D76" s="26">
        <f>O56/D56</f>
        <v>0.051582610698923906</v>
      </c>
    </row>
    <row r="77" spans="2:4" ht="15.75" thickBot="1">
      <c r="B77" s="91" t="s">
        <v>81</v>
      </c>
      <c r="C77" s="49">
        <f>SUM(C74:C76)</f>
        <v>902514</v>
      </c>
      <c r="D77" s="50">
        <f>SUM(D74:D76)</f>
        <v>0.5146479947857415</v>
      </c>
    </row>
    <row r="78" spans="2:4" ht="15.75" thickBot="1">
      <c r="B78" s="94" t="s">
        <v>47</v>
      </c>
      <c r="C78" s="95">
        <f>C68+C72+C77</f>
        <v>1753653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&amp;"-,Bold"&amp;20WALLA WALLA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2014-07-09T21:56:45Z</dcterms:modified>
  <cp:category>Washington State</cp:category>
  <cp:version/>
  <cp:contentType/>
  <cp:contentStatus/>
</cp:coreProperties>
</file>